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2"/>
  </bookViews>
  <sheets>
    <sheet name="公司库存3月" sheetId="1" r:id="rId1"/>
    <sheet name="柜台库存3月" sheetId="2" r:id="rId2"/>
    <sheet name="15H" sheetId="3" r:id="rId3"/>
    <sheet name="12G" sheetId="4" r:id="rId4"/>
  </sheets>
  <definedNames>
    <definedName name="_xlnm._FilterDatabase" localSheetId="0" hidden="1">'公司库存3月'!$A$2:$D$192</definedName>
    <definedName name="_xlnm._FilterDatabase" localSheetId="1" hidden="1">'柜台库存3月'!$A$2:$G$250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F11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3-4出库20片美国,吴总客户
3-10出银基电子1</t>
        </r>
      </text>
    </comment>
    <comment ref="E79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3-6入库存129</t>
        </r>
      </text>
    </comment>
    <comment ref="F7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3-4出北京3
3-5出韦一客户35</t>
        </r>
      </text>
    </comment>
    <comment ref="F49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3-4出刘生16
3-6出元众60
3-10出银基2</t>
        </r>
      </text>
    </comment>
    <comment ref="F194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3-5出美国40</t>
        </r>
      </text>
    </comment>
    <comment ref="F41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3-6出新加坡50</t>
        </r>
      </text>
    </comment>
    <comment ref="F84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3-8出柜台</t>
        </r>
      </text>
    </comment>
    <comment ref="F85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3-8出柜台</t>
        </r>
      </text>
    </comment>
    <comment ref="F86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3-8出柜台</t>
        </r>
      </text>
    </comment>
    <comment ref="F87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3-8出柜台</t>
        </r>
      </text>
    </comment>
    <comment ref="F8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3-8出柜台</t>
        </r>
      </text>
    </comment>
    <comment ref="F195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3-6日发台北20</t>
        </r>
      </text>
    </comment>
    <comment ref="E49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3-6从15H拿130</t>
        </r>
      </text>
    </comment>
    <comment ref="E56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3-9入16</t>
        </r>
      </text>
    </comment>
    <comment ref="E12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3-9入1</t>
        </r>
      </text>
    </comment>
    <comment ref="E4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3-9入1</t>
        </r>
      </text>
    </comment>
    <comment ref="E50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3-9入5</t>
        </r>
      </text>
    </comment>
    <comment ref="F66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3-10出柜台48</t>
        </r>
      </text>
    </comment>
    <comment ref="F67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3-10出柜台20</t>
        </r>
      </text>
    </comment>
    <comment ref="F6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3-10出柜台8</t>
        </r>
      </text>
    </comment>
    <comment ref="F69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3-10出柜台1</t>
        </r>
      </text>
    </comment>
    <comment ref="F37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3-10出柜台6</t>
        </r>
      </text>
    </comment>
    <comment ref="F4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3-10出柜台2
3-10出银基95</t>
        </r>
      </text>
    </comment>
    <comment ref="E201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3-10入库12</t>
        </r>
      </text>
    </comment>
    <comment ref="E202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3-10入库100</t>
        </r>
      </text>
    </comment>
    <comment ref="E203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3-10入库6</t>
        </r>
      </text>
    </comment>
    <comment ref="E204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3-10入15</t>
        </r>
      </text>
    </comment>
    <comment ref="E205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3-10入2</t>
        </r>
      </text>
    </comment>
    <comment ref="E206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3-10入2</t>
        </r>
      </text>
    </comment>
    <comment ref="E207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3-10入2</t>
        </r>
      </text>
    </comment>
    <comment ref="E20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3-10入1</t>
        </r>
      </text>
    </comment>
    <comment ref="F56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3-9赵计出16</t>
        </r>
      </text>
    </comment>
    <comment ref="F201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3-11出柜台12</t>
        </r>
      </text>
    </comment>
    <comment ref="F202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3-11出柜台85</t>
        </r>
      </text>
    </comment>
    <comment ref="F203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3-11出柜台6</t>
        </r>
      </text>
    </comment>
    <comment ref="F204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3-11出柜台15</t>
        </r>
      </text>
    </comment>
    <comment ref="F205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3-11出柜台2</t>
        </r>
      </text>
    </comment>
    <comment ref="F206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3-11出柜台2</t>
        </r>
      </text>
    </comment>
    <comment ref="F207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3-11出柜台2</t>
        </r>
      </text>
    </comment>
    <comment ref="F20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3-10出柜台1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F154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3-3入公司库存13</t>
        </r>
      </text>
    </comment>
    <comment ref="F155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3-3入公司库存44</t>
        </r>
      </text>
    </comment>
    <comment ref="F15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3-3入公司库存42</t>
        </r>
      </text>
    </comment>
    <comment ref="F157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3-3入公司库存20</t>
        </r>
      </text>
    </comment>
    <comment ref="F153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3-3入公司库存1</t>
        </r>
      </text>
    </comment>
    <comment ref="E5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3-5从公司库存领20</t>
        </r>
      </text>
    </comment>
    <comment ref="F166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3-6出上海钟令1</t>
        </r>
      </text>
    </comment>
    <comment ref="F61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3-6出上海钟令1</t>
        </r>
      </text>
    </comment>
    <comment ref="F189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3-6出谢先生19</t>
        </r>
      </text>
    </comment>
    <comment ref="F192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3-6出谢先生2</t>
        </r>
      </text>
    </comment>
    <comment ref="F24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3-6出颜小姐1</t>
        </r>
      </text>
    </comment>
    <comment ref="F34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3-7出刘先生1</t>
        </r>
      </text>
    </comment>
    <comment ref="F2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3-7出簪先生3</t>
        </r>
      </text>
    </comment>
    <comment ref="F191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3-7出周先生1</t>
        </r>
      </text>
    </comment>
    <comment ref="F125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3-3日出谢先生5</t>
        </r>
      </text>
    </comment>
    <comment ref="F156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3-8出簪先生18</t>
        </r>
      </text>
    </comment>
    <comment ref="F13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3-8出谢先生1</t>
        </r>
      </text>
    </comment>
    <comment ref="F133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3-8出谢先生1</t>
        </r>
      </text>
    </comment>
    <comment ref="F181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3-6出袁欢5
3-8出鲁小姐9</t>
        </r>
      </text>
    </comment>
    <comment ref="F8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3-8出张先生5</t>
        </r>
      </text>
    </comment>
    <comment ref="E60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3-10从公司入48</t>
        </r>
      </text>
    </comment>
    <comment ref="E61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3-10从公司入8</t>
        </r>
      </text>
    </comment>
    <comment ref="E93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3-10从公司入1</t>
        </r>
      </text>
    </comment>
    <comment ref="E94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3-10从公司入20</t>
        </r>
      </text>
    </comment>
    <comment ref="E43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3-10从公司入6</t>
        </r>
      </text>
    </comment>
    <comment ref="E4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3-10从公司入2</t>
        </r>
      </text>
    </comment>
    <comment ref="E210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3-10从15H入5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F29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从公司入库3-8</t>
        </r>
      </text>
    </comment>
    <comment ref="F30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从公司入库3-8</t>
        </r>
      </text>
    </comment>
    <comment ref="F31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从公司入库3-8</t>
        </r>
      </text>
    </comment>
    <comment ref="G22" authorId="0">
      <text>
        <r>
          <rPr>
            <b/>
            <sz val="9"/>
            <rFont val="宋体"/>
            <family val="0"/>
          </rPr>
          <t>1:</t>
        </r>
        <r>
          <rPr>
            <sz val="9"/>
            <rFont val="宋体"/>
            <family val="0"/>
          </rPr>
          <t xml:space="preserve">
3-10建国领去柜台</t>
        </r>
      </text>
    </comment>
  </commentList>
</comments>
</file>

<file path=xl/sharedStrings.xml><?xml version="1.0" encoding="utf-8"?>
<sst xmlns="http://schemas.openxmlformats.org/spreadsheetml/2006/main" count="1002" uniqueCount="708">
  <si>
    <t>B121EW07 V.0</t>
  </si>
  <si>
    <t>B121EW08 V.0</t>
  </si>
  <si>
    <t>B121EW10 V.2</t>
  </si>
  <si>
    <t>LTD121EXV V</t>
  </si>
  <si>
    <t>B121EW04 V.2</t>
  </si>
  <si>
    <r>
      <t>B</t>
    </r>
    <r>
      <rPr>
        <sz val="12"/>
        <rFont val="宋体"/>
        <family val="0"/>
      </rPr>
      <t>23(2)</t>
    </r>
  </si>
  <si>
    <t>AH121SK26</t>
  </si>
  <si>
    <t>AA121SL03A</t>
  </si>
  <si>
    <t>LQ121S1DG41</t>
  </si>
  <si>
    <t>LQ12S41</t>
  </si>
  <si>
    <t>B121EW07 V.1</t>
  </si>
  <si>
    <t>G121SN01 V.4</t>
  </si>
  <si>
    <t>B121EW02</t>
  </si>
  <si>
    <t>B121EW09 V.3</t>
  </si>
  <si>
    <t>B121EW09 V.1</t>
  </si>
  <si>
    <t>B121EW09 V.2</t>
  </si>
  <si>
    <t>LQ121S1DG11</t>
  </si>
  <si>
    <t>LTD121C32S</t>
  </si>
  <si>
    <t>TM121SV-02L07</t>
  </si>
  <si>
    <t>LT121S5-105</t>
  </si>
  <si>
    <t>LTM12C283D</t>
  </si>
  <si>
    <t>LQ121S1LH02</t>
  </si>
  <si>
    <t>B121EW10 V.0</t>
  </si>
  <si>
    <t>LTN121W1-L03</t>
  </si>
  <si>
    <t>G121SN01 V.2</t>
  </si>
  <si>
    <r>
      <t>G</t>
    </r>
    <r>
      <rPr>
        <sz val="12"/>
        <rFont val="宋体"/>
        <family val="0"/>
      </rPr>
      <t>121SN01 V.1</t>
    </r>
  </si>
  <si>
    <t>LP133X7</t>
  </si>
  <si>
    <t>B02</t>
  </si>
  <si>
    <r>
      <t>B</t>
    </r>
    <r>
      <rPr>
        <sz val="12"/>
        <rFont val="宋体"/>
        <family val="0"/>
      </rPr>
      <t>133EW01 V.2</t>
    </r>
  </si>
  <si>
    <r>
      <t>L</t>
    </r>
    <r>
      <rPr>
        <sz val="12"/>
        <rFont val="宋体"/>
        <family val="0"/>
      </rPr>
      <t>Q084V1DG21</t>
    </r>
  </si>
  <si>
    <t>B133EW01 V.0</t>
  </si>
  <si>
    <t>B133EW01 V.3</t>
  </si>
  <si>
    <t>B14(5)</t>
  </si>
  <si>
    <t>B133EW01 V.4</t>
  </si>
  <si>
    <t>B14(2)</t>
  </si>
  <si>
    <t>B133EW01 V.9</t>
  </si>
  <si>
    <t>B133EW03 V.1</t>
  </si>
  <si>
    <r>
      <t>B16</t>
    </r>
    <r>
      <rPr>
        <sz val="12"/>
        <rFont val="宋体"/>
        <family val="0"/>
      </rPr>
      <t>(2)B23(1)</t>
    </r>
  </si>
  <si>
    <t>B133EW04 V.1</t>
  </si>
  <si>
    <t>B06</t>
  </si>
  <si>
    <t>B133EW04 V.3</t>
  </si>
  <si>
    <t>B133EW04 V.4</t>
  </si>
  <si>
    <r>
      <t>B06</t>
    </r>
    <r>
      <rPr>
        <sz val="12"/>
        <rFont val="宋体"/>
        <family val="0"/>
      </rPr>
      <t>(2)</t>
    </r>
  </si>
  <si>
    <t>B133EW05 V.0</t>
  </si>
  <si>
    <r>
      <t>B16(3) B17(5)</t>
    </r>
    <r>
      <rPr>
        <sz val="12"/>
        <rFont val="宋体"/>
        <family val="0"/>
      </rPr>
      <t>B23(3)</t>
    </r>
  </si>
  <si>
    <t>B133EW07 V.1</t>
  </si>
  <si>
    <t>B133EW07 V.0</t>
  </si>
  <si>
    <t>B133XW01 V.0</t>
  </si>
  <si>
    <t>B10(3) B16(3)</t>
  </si>
  <si>
    <t>B133XW01 V.2</t>
  </si>
  <si>
    <t>B10</t>
  </si>
  <si>
    <t>B133XW01 V.3</t>
  </si>
  <si>
    <r>
      <t>B16(10) B10(1)</t>
    </r>
    <r>
      <rPr>
        <sz val="12"/>
        <rFont val="宋体"/>
        <family val="0"/>
      </rPr>
      <t>B23(1)</t>
    </r>
  </si>
  <si>
    <t>B133XW01 V.4</t>
  </si>
  <si>
    <t>B16</t>
  </si>
  <si>
    <t>B133XW02 V.0</t>
  </si>
  <si>
    <r>
      <t>B10</t>
    </r>
    <r>
      <rPr>
        <sz val="12"/>
        <rFont val="宋体"/>
        <family val="0"/>
      </rPr>
      <t>(1)B23(4)</t>
    </r>
  </si>
  <si>
    <t>B133X7</t>
  </si>
  <si>
    <t>B133XN04 V.2</t>
  </si>
  <si>
    <t>B133XN04 V.3</t>
  </si>
  <si>
    <t>B133EW03 V.2</t>
  </si>
  <si>
    <t>B133EW05 V.1</t>
  </si>
  <si>
    <t>B133XW02 V.2</t>
  </si>
  <si>
    <t>B133XW03 V.1</t>
  </si>
  <si>
    <t>LC133V01</t>
  </si>
  <si>
    <t>B133XN02 V.1</t>
  </si>
  <si>
    <t>UB133X01</t>
  </si>
  <si>
    <t>B133EW01</t>
  </si>
  <si>
    <t>B140XW01 V.0</t>
  </si>
  <si>
    <t>B07(20) B10(3) B12(32)</t>
  </si>
  <si>
    <t>B140XW02 V.1</t>
  </si>
  <si>
    <r>
      <t>B07</t>
    </r>
    <r>
      <rPr>
        <sz val="12"/>
        <rFont val="宋体"/>
        <family val="0"/>
      </rPr>
      <t>(1)B16(10)</t>
    </r>
  </si>
  <si>
    <t>B140RW01 V.0</t>
  </si>
  <si>
    <t>B07</t>
  </si>
  <si>
    <t>B140XW01 V.2</t>
  </si>
  <si>
    <t>B07(1) B10(1) B16(1)</t>
  </si>
  <si>
    <t>B140XW01 V.6</t>
  </si>
  <si>
    <t>B10(1) B16(1)</t>
  </si>
  <si>
    <t>B140XW01 V.8</t>
  </si>
  <si>
    <t>B10(2) B16(8)</t>
  </si>
  <si>
    <t>B140XW01 V.9</t>
  </si>
  <si>
    <t>B140RW01 V.1</t>
  </si>
  <si>
    <t>B10(4) B07(3)</t>
  </si>
  <si>
    <t>B140XW02 V.2</t>
  </si>
  <si>
    <t>B11</t>
  </si>
  <si>
    <t>B140XW02 V.3</t>
  </si>
  <si>
    <t>B140XW03 V.0</t>
  </si>
  <si>
    <t>LTA104S1-L01</t>
  </si>
  <si>
    <r>
      <t>在柜台18号下面</t>
    </r>
    <r>
      <rPr>
        <sz val="12"/>
        <rFont val="宋体"/>
        <family val="0"/>
      </rPr>
      <t>(2)</t>
    </r>
  </si>
  <si>
    <t>A104SN01 V.0</t>
  </si>
  <si>
    <r>
      <t>B</t>
    </r>
    <r>
      <rPr>
        <sz val="12"/>
        <rFont val="宋体"/>
        <family val="0"/>
      </rPr>
      <t>141WX5</t>
    </r>
  </si>
  <si>
    <t>B141EW05 V.1</t>
  </si>
  <si>
    <t>B07(1) B10(2)</t>
  </si>
  <si>
    <t>B141PW04 V.0</t>
  </si>
  <si>
    <r>
      <t>B07</t>
    </r>
    <r>
      <rPr>
        <sz val="12"/>
        <rFont val="宋体"/>
        <family val="0"/>
      </rPr>
      <t>(1)</t>
    </r>
  </si>
  <si>
    <t>B141EW01 V.0</t>
  </si>
  <si>
    <t>B17</t>
  </si>
  <si>
    <t>B141EW03 V.0</t>
  </si>
  <si>
    <t>B141EW03 V.B</t>
  </si>
  <si>
    <t>B141EW05 V.0</t>
  </si>
  <si>
    <t>B141PW01 V.0</t>
  </si>
  <si>
    <t>B141PW01 V.2</t>
  </si>
  <si>
    <t>B141PW01 V.3</t>
  </si>
  <si>
    <t>B141PW01 V.4</t>
  </si>
  <si>
    <t>B141PW03 V.0</t>
  </si>
  <si>
    <t>B141XG09 V.2</t>
  </si>
  <si>
    <t>B18</t>
  </si>
  <si>
    <t>B141XG14 V.8</t>
  </si>
  <si>
    <t>B141PN01 V.2</t>
  </si>
  <si>
    <r>
      <t>;</t>
    </r>
    <r>
      <rPr>
        <sz val="12"/>
        <rFont val="宋体"/>
        <family val="0"/>
      </rPr>
      <t>LP141WX5</t>
    </r>
  </si>
  <si>
    <t>LP141WX3</t>
  </si>
  <si>
    <r>
      <t>T</t>
    </r>
    <r>
      <rPr>
        <sz val="12"/>
        <rFont val="宋体"/>
        <family val="0"/>
      </rPr>
      <t>D141THCA1</t>
    </r>
  </si>
  <si>
    <r>
      <t>B</t>
    </r>
    <r>
      <rPr>
        <sz val="12"/>
        <rFont val="宋体"/>
        <family val="0"/>
      </rPr>
      <t>141EW04 V。1</t>
    </r>
  </si>
  <si>
    <t>B141EW04 V.4</t>
  </si>
  <si>
    <r>
      <t>B</t>
    </r>
    <r>
      <rPr>
        <sz val="12"/>
        <rFont val="宋体"/>
        <family val="0"/>
      </rPr>
      <t>17(3)</t>
    </r>
  </si>
  <si>
    <t>LP141WX1</t>
  </si>
  <si>
    <t>M141X101</t>
  </si>
  <si>
    <t>14"</t>
  </si>
  <si>
    <t>LTD141EN9B</t>
  </si>
  <si>
    <t>QD141X1LH01</t>
  </si>
  <si>
    <t>B141XG13 V.8</t>
  </si>
  <si>
    <t>CLAA150XP07F</t>
  </si>
  <si>
    <t>AA150XP03</t>
  </si>
  <si>
    <t>G150XG01 V.1</t>
  </si>
  <si>
    <t>B20</t>
  </si>
  <si>
    <t>G150XN07</t>
  </si>
  <si>
    <t>G150XG03 V.2</t>
  </si>
  <si>
    <t>G150XG02 V.1</t>
  </si>
  <si>
    <r>
      <t>B</t>
    </r>
    <r>
      <rPr>
        <sz val="12"/>
        <rFont val="宋体"/>
        <family val="0"/>
      </rPr>
      <t>150XG02 V。3</t>
    </r>
  </si>
  <si>
    <t>B150XN07 V.1</t>
  </si>
  <si>
    <t>RB150XO-SCN</t>
  </si>
  <si>
    <t>18号柜台下面</t>
  </si>
  <si>
    <t>LM150X05</t>
  </si>
  <si>
    <t>G150XG01</t>
  </si>
  <si>
    <t>150XG03 V.1</t>
  </si>
  <si>
    <t>B152EW01 V.2</t>
  </si>
  <si>
    <t>B154EW09 V.0</t>
  </si>
  <si>
    <t>B22</t>
  </si>
  <si>
    <t>B154PW04 V.7</t>
  </si>
  <si>
    <t>B09</t>
  </si>
  <si>
    <t>B154SW01 V.2</t>
  </si>
  <si>
    <t>B15</t>
  </si>
  <si>
    <t>B154XG07 V.3</t>
  </si>
  <si>
    <t>B156XW03 V.2</t>
  </si>
  <si>
    <r>
      <t>B19</t>
    </r>
    <r>
      <rPr>
        <sz val="12"/>
        <rFont val="宋体"/>
        <family val="0"/>
      </rPr>
      <t>(17)</t>
    </r>
  </si>
  <si>
    <t>B156XW03 V.3</t>
  </si>
  <si>
    <r>
      <t>B19</t>
    </r>
    <r>
      <rPr>
        <sz val="12"/>
        <rFont val="宋体"/>
        <family val="0"/>
      </rPr>
      <t>(3)</t>
    </r>
  </si>
  <si>
    <t>B156XW03 V.0</t>
  </si>
  <si>
    <r>
      <t>B19</t>
    </r>
    <r>
      <rPr>
        <sz val="12"/>
        <rFont val="宋体"/>
        <family val="0"/>
      </rPr>
      <t>(5)</t>
    </r>
  </si>
  <si>
    <t>B156XW03 V.1</t>
  </si>
  <si>
    <t>B156XW03 V.4</t>
  </si>
  <si>
    <t>B156XW04 V.0</t>
  </si>
  <si>
    <t>BT156GW01 V1</t>
  </si>
  <si>
    <t>LP156WH1</t>
  </si>
  <si>
    <t>B156XW02 V.0</t>
  </si>
  <si>
    <t>B156XW02 V.2</t>
  </si>
  <si>
    <t>B156XW02 V.1</t>
  </si>
  <si>
    <t>B156XW01 V.0</t>
  </si>
  <si>
    <t>BT156GW01 V2</t>
  </si>
  <si>
    <r>
      <t xml:space="preserve">B164rw01 </t>
    </r>
    <r>
      <rPr>
        <sz val="12"/>
        <rFont val="宋体"/>
        <family val="0"/>
      </rPr>
      <t>v.4</t>
    </r>
  </si>
  <si>
    <t>B164RW01 V.0</t>
  </si>
  <si>
    <t>B170RW01 V.2</t>
  </si>
  <si>
    <t>B170PW06 V.2</t>
  </si>
  <si>
    <t>M170EG01 V.5</t>
  </si>
  <si>
    <t>M170E4-L02</t>
  </si>
  <si>
    <t xml:space="preserve">QD170E1LG03 </t>
  </si>
  <si>
    <t>HSD170ME13</t>
  </si>
  <si>
    <t>B170PW03 V.5</t>
  </si>
  <si>
    <t>B170PW03 V.2</t>
  </si>
  <si>
    <t>B170PW03 V.7</t>
  </si>
  <si>
    <t>LP170WU5</t>
  </si>
  <si>
    <t>QD17EL07</t>
  </si>
  <si>
    <t>M185XW01 V.2</t>
  </si>
  <si>
    <t>M190EN03 V.1</t>
  </si>
  <si>
    <t>190SEN1</t>
  </si>
  <si>
    <r>
      <t>N</t>
    </r>
    <r>
      <rPr>
        <sz val="12"/>
        <rFont val="宋体"/>
        <family val="0"/>
      </rPr>
      <t>L3224AC35-01</t>
    </r>
  </si>
  <si>
    <t>NL3224BC33-15</t>
  </si>
  <si>
    <t>NL3224BC35-20</t>
  </si>
  <si>
    <t>AT102TN01 V.1</t>
  </si>
  <si>
    <t xml:space="preserve">NL10276BC16-01 </t>
  </si>
  <si>
    <t>N0276BC12-02</t>
  </si>
  <si>
    <t>TX26D01VM1CAA</t>
  </si>
  <si>
    <t>LQ092Y3DG01</t>
  </si>
  <si>
    <t>LTM07C757</t>
  </si>
  <si>
    <t>HTBXB-213</t>
  </si>
  <si>
    <t>KTD121EX1N 破</t>
  </si>
  <si>
    <t>TX38D95VC1CAM</t>
  </si>
  <si>
    <t>15.4不良无法修</t>
  </si>
  <si>
    <t>B116XW02 V.1不良</t>
  </si>
  <si>
    <t>B133EW04 V.1不良</t>
  </si>
  <si>
    <t>B101AW02 V.0不良</t>
  </si>
  <si>
    <t>NL6448AC30-06</t>
  </si>
  <si>
    <t>NL6448AC30-10</t>
  </si>
  <si>
    <t>NL6448AC33-18</t>
  </si>
  <si>
    <t>NL6448AC33-49</t>
  </si>
  <si>
    <t>NL6448AC31-13</t>
  </si>
  <si>
    <t>NL6448AC30-12</t>
  </si>
  <si>
    <t>NL6448BC33-46</t>
  </si>
  <si>
    <t>NL6448BC33-50</t>
  </si>
  <si>
    <t>NL6448AC30-09</t>
  </si>
  <si>
    <t>NL6448BC26-22F</t>
  </si>
  <si>
    <t>KCL6448HSTT-X12-72-12</t>
  </si>
  <si>
    <t>NL6448BC33-64</t>
  </si>
  <si>
    <t>NL6448BC33-31</t>
  </si>
  <si>
    <t>NL6448AC20-06</t>
  </si>
  <si>
    <t>NL6448BC26-08D</t>
  </si>
  <si>
    <t>NL6448没型号</t>
  </si>
  <si>
    <t>NL8060BC21-02N</t>
  </si>
  <si>
    <t>NL8060BC26-27</t>
  </si>
  <si>
    <t>NL8060BC31-02</t>
  </si>
  <si>
    <t>NL8060BC31-13S</t>
  </si>
  <si>
    <t>NL8060BC26-15</t>
  </si>
  <si>
    <r>
      <t>N</t>
    </r>
    <r>
      <rPr>
        <sz val="12"/>
        <rFont val="宋体"/>
        <family val="0"/>
      </rPr>
      <t>L6448BC20-08</t>
    </r>
  </si>
  <si>
    <t>显示器</t>
  </si>
  <si>
    <t>B089AW01 V。0</t>
  </si>
  <si>
    <t>G150XG01 V.0</t>
  </si>
  <si>
    <t>LQ150X1LGN1/N2/N7</t>
  </si>
  <si>
    <t>M150XN07V.2</t>
  </si>
  <si>
    <t>M150XN07V.1</t>
  </si>
  <si>
    <t>LQ150X1LG45</t>
  </si>
  <si>
    <t>LM150X08</t>
  </si>
  <si>
    <t>CLAA150XP01</t>
  </si>
  <si>
    <t>NL8060BC26-17</t>
  </si>
  <si>
    <t>B23</t>
  </si>
  <si>
    <t>18号柜台下面</t>
  </si>
  <si>
    <t>NL6448BC33-59</t>
  </si>
  <si>
    <t>NL8060BC31-09</t>
  </si>
  <si>
    <t>NL8060BC31-01</t>
  </si>
  <si>
    <t>NL8060BC31-02</t>
  </si>
  <si>
    <t>型号</t>
  </si>
  <si>
    <t>备注</t>
  </si>
  <si>
    <t>NL6448BC33-46</t>
  </si>
  <si>
    <t>NL6448BC33-31</t>
  </si>
  <si>
    <t>A22</t>
  </si>
  <si>
    <t>A20</t>
  </si>
  <si>
    <t>LTM10C321N</t>
  </si>
  <si>
    <t>总数量</t>
  </si>
  <si>
    <t>厂商</t>
  </si>
  <si>
    <t>盘点库存</t>
  </si>
  <si>
    <t>FLC38XGC6V-04</t>
  </si>
  <si>
    <t>G104SN05 V0</t>
  </si>
  <si>
    <t>G104VN01 V0</t>
  </si>
  <si>
    <t>LC150X01-SL01</t>
  </si>
  <si>
    <t>LM12S49</t>
  </si>
  <si>
    <t>LQ121S1LG55</t>
  </si>
  <si>
    <t>全新</t>
  </si>
  <si>
    <t>LQ150X1DG11</t>
  </si>
  <si>
    <t>LQ150X1LGN2A</t>
  </si>
  <si>
    <t>LQ64D343</t>
  </si>
  <si>
    <t>LQ9D340/345</t>
  </si>
  <si>
    <t>LTA150XH-L06</t>
  </si>
  <si>
    <t>LTM038QV-67A03</t>
  </si>
  <si>
    <t>LTM170E8-L03</t>
  </si>
  <si>
    <t>LTM190E4-L02</t>
  </si>
  <si>
    <t>LTN154X5-L03</t>
  </si>
  <si>
    <t>LTN154X9-L01</t>
  </si>
  <si>
    <t>M170EG01 VD</t>
  </si>
  <si>
    <t>NL10276AC30-07</t>
  </si>
  <si>
    <t>NL128102AC28-07</t>
  </si>
  <si>
    <t>NL128102BC29-01C</t>
  </si>
  <si>
    <t>NL3224AC35-01</t>
  </si>
  <si>
    <t>NL3224AC35-05</t>
  </si>
  <si>
    <t>NL3224AC35-06</t>
  </si>
  <si>
    <t>NL6448AC30-06</t>
  </si>
  <si>
    <t>NL6448AC30-09</t>
  </si>
  <si>
    <t>NL6448AC30-10</t>
  </si>
  <si>
    <t>NL6448AC33-10</t>
  </si>
  <si>
    <t>NL8060AC26-11</t>
  </si>
  <si>
    <t>RB150XTG-L01</t>
  </si>
  <si>
    <t xml:space="preserve">TM121SV-02L01  </t>
  </si>
  <si>
    <t>TX18D11VM1CAA</t>
  </si>
  <si>
    <t>V260B1-L01</t>
  </si>
  <si>
    <t>190ME13</t>
  </si>
  <si>
    <t xml:space="preserve">TM121SV-02L07  </t>
  </si>
  <si>
    <t>厂商</t>
  </si>
  <si>
    <t>型号</t>
  </si>
  <si>
    <t>进货数量</t>
  </si>
  <si>
    <t>备注</t>
  </si>
  <si>
    <t>盘点库存</t>
  </si>
  <si>
    <t>AA104VB04</t>
  </si>
  <si>
    <t>AA104VC01</t>
  </si>
  <si>
    <t>AA104VC02</t>
  </si>
  <si>
    <t>CJM10C110A</t>
  </si>
  <si>
    <t>FLC38XGC6V-06</t>
  </si>
  <si>
    <t>G104SN02 V0</t>
  </si>
  <si>
    <t>G121S1-L01</t>
  </si>
  <si>
    <t>LB121S1</t>
  </si>
  <si>
    <t>LP104S5</t>
  </si>
  <si>
    <t>LQ10D031</t>
  </si>
  <si>
    <t>LQ10D133</t>
  </si>
  <si>
    <t>LQ10D367</t>
  </si>
  <si>
    <t>LQ121S1DG11</t>
  </si>
  <si>
    <t>LQ121S1DH01</t>
  </si>
  <si>
    <t>LQ12S31C</t>
  </si>
  <si>
    <t>LQ12X11</t>
  </si>
  <si>
    <t>LQ150X1DG16</t>
  </si>
  <si>
    <t>LT121S5-105</t>
  </si>
  <si>
    <t>LTD121C32S</t>
  </si>
  <si>
    <t>LTM121SI-T01</t>
  </si>
  <si>
    <t>LTM12C275C</t>
  </si>
  <si>
    <t>LTM12C289</t>
  </si>
  <si>
    <t>LTM190EX-L31</t>
  </si>
  <si>
    <t>M190EG01 V0</t>
  </si>
  <si>
    <t>NL10276AC24-02</t>
  </si>
  <si>
    <t>NL10276AC24-05</t>
  </si>
  <si>
    <t>NL10276BC16-01</t>
  </si>
  <si>
    <t>NL10276BC26-11C</t>
  </si>
  <si>
    <t>NL3224BC35-20</t>
  </si>
  <si>
    <t>NL6448AC33-18</t>
  </si>
  <si>
    <t>NL6448AC33-29</t>
  </si>
  <si>
    <t>NL6448BC33-46</t>
  </si>
  <si>
    <t>NL6448BC33-49</t>
  </si>
  <si>
    <t>NL6448BC33-63C</t>
  </si>
  <si>
    <t>NL8060AC31-12</t>
  </si>
  <si>
    <t>NL8060BC31-02</t>
  </si>
  <si>
    <t>NL8060BC31-09</t>
  </si>
  <si>
    <t>T200XW02 V1</t>
  </si>
  <si>
    <t>TX26D68VC1CAA</t>
  </si>
  <si>
    <t>TX31D72VC1CAA</t>
  </si>
  <si>
    <t>TX31D30VC1CAA</t>
  </si>
  <si>
    <t>CA510001-0257</t>
  </si>
  <si>
    <t>LM64C359</t>
  </si>
  <si>
    <t>EG4404S-FR</t>
  </si>
  <si>
    <t>EG4401S-FR</t>
  </si>
  <si>
    <t>PG256128ERS-CNN-H</t>
  </si>
  <si>
    <t>NL6440AC30-04</t>
  </si>
  <si>
    <t>NL6440AC30-01</t>
  </si>
  <si>
    <t>LMG6170XTBE</t>
  </si>
  <si>
    <t>LMG6370XTBC</t>
  </si>
  <si>
    <t>LMG6700XTFC</t>
  </si>
  <si>
    <t>LCM545824NAK</t>
  </si>
  <si>
    <t>LMG6872XTFC</t>
  </si>
  <si>
    <t>DMF50147</t>
  </si>
  <si>
    <t>LM755CXP</t>
  </si>
  <si>
    <t>ECM-A0566</t>
  </si>
  <si>
    <t>LM130SS1T611</t>
  </si>
  <si>
    <t>LC200WX1-SLB2</t>
  </si>
  <si>
    <t>库存数</t>
  </si>
  <si>
    <t>入库</t>
  </si>
  <si>
    <t>出库</t>
  </si>
  <si>
    <t>入库</t>
  </si>
  <si>
    <t>出库</t>
  </si>
  <si>
    <t>总数量</t>
  </si>
  <si>
    <t>序号</t>
  </si>
  <si>
    <t>序号</t>
  </si>
  <si>
    <t>型号</t>
  </si>
  <si>
    <t>数量</t>
  </si>
  <si>
    <t>备注</t>
  </si>
  <si>
    <t>入库数</t>
  </si>
  <si>
    <t>出库数</t>
  </si>
  <si>
    <t>总数量</t>
  </si>
  <si>
    <t>G065VN01 V.0</t>
  </si>
  <si>
    <t>G065VN01 V.2</t>
  </si>
  <si>
    <t>G084SN05 V.5</t>
  </si>
  <si>
    <t>A87(5)A82(3)</t>
  </si>
  <si>
    <t>G084SN05 V.8</t>
  </si>
  <si>
    <t>A87</t>
  </si>
  <si>
    <t xml:space="preserve"> G084SN05 V.7</t>
  </si>
  <si>
    <t>G084SN03 V.1</t>
  </si>
  <si>
    <t>A87(2)&lt;4&gt;(1)</t>
  </si>
  <si>
    <t>LQ084V1DG21</t>
  </si>
  <si>
    <t>A11</t>
  </si>
  <si>
    <t>LTM084P363</t>
  </si>
  <si>
    <t>A22</t>
  </si>
  <si>
    <t>NL3224AC35-06</t>
  </si>
  <si>
    <t>NL6448BC20-08</t>
  </si>
  <si>
    <t>A07</t>
  </si>
  <si>
    <t>NL6448BC26-01</t>
  </si>
  <si>
    <t>A11(28)A82(18)</t>
  </si>
  <si>
    <t>NL6448AC33-29</t>
  </si>
  <si>
    <t>A33(36)A25(39)A80/81(36)&lt;4&gt;(10)</t>
  </si>
  <si>
    <t>NL6448BC33-59</t>
  </si>
  <si>
    <t>A15(68)+A20(13)</t>
  </si>
  <si>
    <t>NL6448BC33-46</t>
  </si>
  <si>
    <t>A19(20)A48(8)</t>
  </si>
  <si>
    <t>NL6448BC33-31</t>
  </si>
  <si>
    <t>A19</t>
  </si>
  <si>
    <t>NL6448BC33-64</t>
  </si>
  <si>
    <t>NL6448AC20-06</t>
  </si>
  <si>
    <t>A21(2)A29(2)</t>
  </si>
  <si>
    <t>NL6448BC28-01</t>
  </si>
  <si>
    <t>A21</t>
  </si>
  <si>
    <t>NL6448BC26-20F/26-22</t>
  </si>
  <si>
    <t>NL6448AC33-27</t>
  </si>
  <si>
    <t>A25</t>
  </si>
  <si>
    <t>NL6448AC33-24</t>
  </si>
  <si>
    <t>A25(2)&lt;4&gt;3</t>
  </si>
  <si>
    <t>NL6448BC33-53</t>
  </si>
  <si>
    <t>NL8060BC31-17</t>
  </si>
  <si>
    <t>A04(10)A35(4)&lt;4&gt;(5)</t>
  </si>
  <si>
    <t>NL8060BC31-135</t>
  </si>
  <si>
    <t>A06</t>
  </si>
  <si>
    <t>NL8060BC31-09</t>
  </si>
  <si>
    <t>A09(28)A31(5)</t>
  </si>
  <si>
    <t>NL8060BC31-01</t>
  </si>
  <si>
    <t>A09(1)A31(22)A59</t>
  </si>
  <si>
    <t>NL8060BC31-02</t>
  </si>
  <si>
    <t>A09(3)A31(17)</t>
  </si>
  <si>
    <t>NL8060BC31-01/02</t>
  </si>
  <si>
    <t>A18</t>
  </si>
  <si>
    <t>NL8060BC26-27</t>
  </si>
  <si>
    <t>A20</t>
  </si>
  <si>
    <t>NL8060BC26-17</t>
  </si>
  <si>
    <t>A20(8)A12(45)</t>
  </si>
  <si>
    <t>NL10276BC24-13</t>
  </si>
  <si>
    <t>A02</t>
  </si>
  <si>
    <t>LTM10C209H</t>
  </si>
  <si>
    <t>A06(1)A88(3)</t>
  </si>
  <si>
    <t>LQ10D421</t>
  </si>
  <si>
    <t>LQ121S1DG31</t>
  </si>
  <si>
    <t>A88</t>
  </si>
  <si>
    <t>LQ104S1DG31</t>
  </si>
  <si>
    <t>A59(6)A59(10)</t>
  </si>
  <si>
    <t>LQ10D41</t>
  </si>
  <si>
    <t>LQ0DAS1614</t>
  </si>
  <si>
    <t>LQ104V1DG21</t>
  </si>
  <si>
    <t>A16</t>
  </si>
  <si>
    <t>LQ10D367</t>
  </si>
  <si>
    <t>A26(68)A27(19)</t>
  </si>
  <si>
    <t>LQ10D368</t>
  </si>
  <si>
    <t>A27(10)A88(3)</t>
  </si>
  <si>
    <t>LQ104V1DG52</t>
  </si>
  <si>
    <t>A27(21)&lt;1&gt;14</t>
  </si>
  <si>
    <t>LM100SS1T52</t>
  </si>
  <si>
    <t>LTD104KA1S</t>
  </si>
  <si>
    <t>LP104S5</t>
  </si>
  <si>
    <t>A21(1)A29(1)</t>
  </si>
  <si>
    <t>LTM10C349</t>
  </si>
  <si>
    <t>G104SN02 V.0</t>
  </si>
  <si>
    <t>G104SN05 V.0</t>
  </si>
  <si>
    <t>G104VN01 V.0</t>
  </si>
  <si>
    <t>B104SN01 V.0</t>
  </si>
  <si>
    <t>A38(26)A39(11)A38(58)</t>
  </si>
  <si>
    <t>AA104VC04</t>
  </si>
  <si>
    <t>LQ10D42</t>
  </si>
  <si>
    <t>LB104S01</t>
  </si>
  <si>
    <t>G104SN03 V.0</t>
  </si>
  <si>
    <t>G104SN03 V.1</t>
  </si>
  <si>
    <t>G104SN03 V.2</t>
  </si>
  <si>
    <t>LTA104S2-L01</t>
  </si>
  <si>
    <t>A17(47)A88(2)A15(50)</t>
  </si>
  <si>
    <t>LQ121S1LG55</t>
  </si>
  <si>
    <t>AA121SL01</t>
  </si>
  <si>
    <t>AA121SL03</t>
  </si>
  <si>
    <t>AA121SL07</t>
  </si>
  <si>
    <t>SB12</t>
  </si>
  <si>
    <t>TM121SV-22L11A</t>
  </si>
  <si>
    <t>LT121SS-105</t>
  </si>
  <si>
    <t>A03(52)A8(44)</t>
  </si>
  <si>
    <t>G121SN01 V.0</t>
  </si>
  <si>
    <t>G121SN01 V.1</t>
  </si>
  <si>
    <t>G121SN01 V.3</t>
  </si>
  <si>
    <t>G121SN01 V.2</t>
  </si>
  <si>
    <t>LP121X4</t>
  </si>
  <si>
    <t>LTM121ST-T01</t>
  </si>
  <si>
    <t>A06(8)A5(33)</t>
  </si>
  <si>
    <t>LQ121S1DG21/31</t>
  </si>
  <si>
    <t>LTM12S289</t>
  </si>
  <si>
    <t>LTD121C32S</t>
  </si>
  <si>
    <t>A06(1)A35(3)</t>
  </si>
  <si>
    <t>LQ121S1DG11</t>
  </si>
  <si>
    <t>A08(30)A42(26)</t>
  </si>
  <si>
    <t>LTN121XF-L01</t>
  </si>
  <si>
    <t>LP121S4</t>
  </si>
  <si>
    <t>LQ12DX03C</t>
  </si>
  <si>
    <t>LQ121S1DG41</t>
  </si>
  <si>
    <t>A16(24)A22(42)</t>
  </si>
  <si>
    <t>LQ12S41</t>
  </si>
  <si>
    <t>A21(1)A8(8)</t>
  </si>
  <si>
    <t>TM121SV-02L01</t>
  </si>
  <si>
    <t>A30</t>
  </si>
  <si>
    <t>TM121SV-02L07</t>
  </si>
  <si>
    <t>G121SN01坏</t>
  </si>
  <si>
    <t>LP141WX1</t>
  </si>
  <si>
    <t>TD141THCA1</t>
  </si>
  <si>
    <t>LP141WX3</t>
  </si>
  <si>
    <t>LP141WX5</t>
  </si>
  <si>
    <t>B141EW04 V.4</t>
  </si>
  <si>
    <t>LC150X01</t>
  </si>
  <si>
    <t>LTN154X9-L01</t>
  </si>
  <si>
    <t>A01</t>
  </si>
  <si>
    <t>LQ150X1DG14/16</t>
  </si>
  <si>
    <t>A05</t>
  </si>
  <si>
    <t>LQ150X1DG11</t>
  </si>
  <si>
    <t>A24(22)A23（23）A7（24）A3（24）A12（16）</t>
  </si>
  <si>
    <t>B150XG02 V.3</t>
  </si>
  <si>
    <t>LTA150XH-L06</t>
  </si>
  <si>
    <t>A31</t>
  </si>
  <si>
    <t>LQ150X1DG16</t>
  </si>
  <si>
    <t>A85A86</t>
  </si>
  <si>
    <t>LQ64D343</t>
  </si>
  <si>
    <t>A10</t>
  </si>
  <si>
    <t>LM64P83L</t>
  </si>
  <si>
    <t>LM64C35P</t>
  </si>
  <si>
    <t>LM64C21P</t>
  </si>
  <si>
    <t>LB064V02</t>
  </si>
  <si>
    <t>A28</t>
  </si>
  <si>
    <t>LQ9D340</t>
  </si>
  <si>
    <t>NLL75-8606K141</t>
  </si>
  <si>
    <t>EDMGRB8KKF</t>
  </si>
  <si>
    <t>12。1寸未知型号</t>
  </si>
  <si>
    <t>NL3224BC35-20</t>
  </si>
  <si>
    <t>A47</t>
  </si>
  <si>
    <t>L07075BG01</t>
  </si>
  <si>
    <t>LQ61D133</t>
  </si>
  <si>
    <t>KG057QV1CA</t>
  </si>
  <si>
    <t>LQ050A3AD01</t>
  </si>
  <si>
    <t>LQ6BW50M</t>
  </si>
  <si>
    <t>LTA070B349A</t>
  </si>
  <si>
    <t>LQ0573DC12</t>
  </si>
  <si>
    <t>LTM08C351</t>
  </si>
  <si>
    <t>LQ084C351</t>
  </si>
  <si>
    <t>84BLM03</t>
  </si>
  <si>
    <t>A39</t>
  </si>
  <si>
    <t>NL6448BC26-15</t>
  </si>
  <si>
    <t>B104SN01 V.2</t>
  </si>
  <si>
    <t>LTP350QV-E06-OOR</t>
  </si>
  <si>
    <t>LTP400WQ-F01-0BR</t>
  </si>
  <si>
    <t>G084SN05  V.6</t>
  </si>
  <si>
    <t>A45</t>
  </si>
  <si>
    <t>A084SN01 V.1</t>
  </si>
  <si>
    <t>LM130SS1T579</t>
  </si>
  <si>
    <t>LM130SS1T611</t>
  </si>
  <si>
    <t>PD104VT1</t>
  </si>
  <si>
    <t>LQ0DAS1697</t>
  </si>
  <si>
    <t>LQ0DAS1772</t>
  </si>
  <si>
    <t>LQ104V1DG71</t>
  </si>
  <si>
    <t>A59</t>
  </si>
  <si>
    <t>G104SN02 V.1</t>
  </si>
  <si>
    <t>TM121SV-02L04</t>
  </si>
  <si>
    <t>AA084VC03</t>
  </si>
  <si>
    <t>A48</t>
  </si>
  <si>
    <t>LM12S49</t>
  </si>
  <si>
    <t>LT121SV-123</t>
  </si>
  <si>
    <t>NL6448AC33-15</t>
  </si>
  <si>
    <t>A48(3)A41(8)</t>
  </si>
  <si>
    <t>NL8060BC21-02</t>
  </si>
  <si>
    <t>AT080TN42</t>
  </si>
  <si>
    <t>A70</t>
  </si>
  <si>
    <t>L5S30335P00 12.1</t>
  </si>
  <si>
    <t>A44</t>
  </si>
  <si>
    <t>LTN154X5-L02</t>
  </si>
  <si>
    <t>TX31D67VC1CAA 12.1</t>
  </si>
  <si>
    <t>NL6448AC30-10</t>
  </si>
  <si>
    <t>A35</t>
  </si>
  <si>
    <t>TX31D27VC1CB</t>
  </si>
  <si>
    <t>B084SN01 V.0</t>
  </si>
  <si>
    <t>A35(1)A29(1)</t>
  </si>
  <si>
    <t>B084SN02 V.0</t>
  </si>
  <si>
    <t>SX21V001-241</t>
  </si>
  <si>
    <t>LB104S02</t>
  </si>
  <si>
    <t>LP121X04</t>
  </si>
  <si>
    <t>LTN104S2-L01</t>
  </si>
  <si>
    <t>NL6448AC30-09</t>
  </si>
  <si>
    <t>NL6448BC33-49</t>
  </si>
  <si>
    <t>A070FW01 V.0</t>
  </si>
  <si>
    <t>A070FW01 V.1</t>
  </si>
  <si>
    <t>A070VW04 V.3</t>
  </si>
  <si>
    <t>A070VW04 V.4</t>
  </si>
  <si>
    <t>AT102TN01</t>
  </si>
  <si>
    <t>LQ110Y3DG01</t>
  </si>
  <si>
    <t>A41</t>
  </si>
  <si>
    <t>LQ121S1LG41</t>
  </si>
  <si>
    <t>LT121S1-154</t>
  </si>
  <si>
    <t>LTM10C353</t>
  </si>
  <si>
    <t>A41(1)A29(4)</t>
  </si>
  <si>
    <t>NL8060BC31-41D</t>
  </si>
  <si>
    <t>11.3笔记本</t>
  </si>
  <si>
    <t>A121EW02</t>
  </si>
  <si>
    <t>HSP121PX12</t>
  </si>
  <si>
    <t>LB121S03</t>
  </si>
  <si>
    <t>NL6448AC33-18</t>
  </si>
  <si>
    <t>B05(42)A88(2)A48(3)&lt;4&gt;(1)</t>
  </si>
  <si>
    <t>FLC38XGC6V-04</t>
  </si>
  <si>
    <t>A43</t>
  </si>
  <si>
    <t>LTM038QV-67A03</t>
  </si>
  <si>
    <t>A58</t>
  </si>
  <si>
    <t>NL3224AC35-20</t>
  </si>
  <si>
    <t>A82</t>
  </si>
  <si>
    <t>NL8060BC21-06</t>
  </si>
  <si>
    <t>AA084VB02</t>
  </si>
  <si>
    <t>VC05</t>
  </si>
  <si>
    <t>G084SN05 V.1</t>
  </si>
  <si>
    <t>A82(8)A29(3)</t>
  </si>
  <si>
    <t>G084SN05 V.3</t>
  </si>
  <si>
    <t>NL10276BC12-02</t>
  </si>
  <si>
    <t>FLC38XGC6V-06</t>
  </si>
  <si>
    <t>A17(10)A16(11)A12(6)A15(10)A04(7)A14(17)</t>
  </si>
  <si>
    <t>A190EN02 V.0</t>
  </si>
  <si>
    <t>B141PW01 V.0</t>
  </si>
  <si>
    <t>LTM08C343P</t>
  </si>
  <si>
    <t>LM-CK53-22NER 10.4</t>
  </si>
  <si>
    <t>NL8060AC26-11</t>
  </si>
  <si>
    <t>NL6448BC33-46D</t>
  </si>
  <si>
    <t>LQ9D168K</t>
  </si>
  <si>
    <t>A29</t>
  </si>
  <si>
    <t>LQ9D023/133</t>
  </si>
  <si>
    <t>LQ9D152</t>
  </si>
  <si>
    <t>NL8060BC29-01</t>
  </si>
  <si>
    <t>TX26D20VCKAA</t>
  </si>
  <si>
    <t>LTM10C306K</t>
  </si>
  <si>
    <t>LTM10C320</t>
  </si>
  <si>
    <t>LTM10C321N</t>
  </si>
  <si>
    <t>NL8060BC26-15</t>
  </si>
  <si>
    <t>LB070W02</t>
  </si>
  <si>
    <t>G084SN03 V.0/V.1</t>
  </si>
  <si>
    <t>G084SN02 V.0</t>
  </si>
  <si>
    <t>LQ106K1LA01B</t>
  </si>
  <si>
    <t>G150XG01 V.0</t>
  </si>
  <si>
    <t>LQ150X1LGN1/N2/N7</t>
  </si>
  <si>
    <t>M150XN07V.2</t>
  </si>
  <si>
    <t>M150XN07V.1</t>
  </si>
  <si>
    <t>LQ150X1LG45</t>
  </si>
  <si>
    <t>LM150X08</t>
  </si>
  <si>
    <t>G150XG01 V.1</t>
  </si>
  <si>
    <t>CLAA150XP01</t>
  </si>
  <si>
    <t>2010年3月柜台库存盘点</t>
  </si>
  <si>
    <t>序号</t>
  </si>
  <si>
    <t>型号</t>
  </si>
  <si>
    <t>数量</t>
  </si>
  <si>
    <t>备注</t>
  </si>
  <si>
    <t>入库</t>
  </si>
  <si>
    <t>出库</t>
  </si>
  <si>
    <t>总数量</t>
  </si>
  <si>
    <t>A012VW01 V.0</t>
  </si>
  <si>
    <t>G065VN01 V.2</t>
  </si>
  <si>
    <t>G065VN01 V.0</t>
  </si>
  <si>
    <t>LQ640343</t>
  </si>
  <si>
    <t>全在柜台18号下面</t>
  </si>
  <si>
    <t>PD064VT4</t>
  </si>
  <si>
    <t>C070FW01 V.0</t>
  </si>
  <si>
    <t>L070VW02 V.1</t>
  </si>
  <si>
    <t>LQ080V3DE01</t>
  </si>
  <si>
    <t>G084SN05 V.8</t>
  </si>
  <si>
    <t>G084SN05 V.7</t>
  </si>
  <si>
    <t>G084SN05 V.3</t>
  </si>
  <si>
    <t>AA084VC05</t>
  </si>
  <si>
    <t>LQ084S1OH10</t>
  </si>
  <si>
    <t>G084SN05 V.3/V.7</t>
  </si>
  <si>
    <t>G084SN05 V.0</t>
  </si>
  <si>
    <t>G084SN03 V.1</t>
  </si>
  <si>
    <t>G084SN05 V.5</t>
  </si>
  <si>
    <t>LTM084P363</t>
  </si>
  <si>
    <t>LQ1084S30C701</t>
  </si>
  <si>
    <t>在柜台18号下面</t>
  </si>
  <si>
    <t>B101EW01 V.1</t>
  </si>
  <si>
    <r>
      <t>B21</t>
    </r>
    <r>
      <rPr>
        <sz val="12"/>
        <rFont val="宋体"/>
        <family val="0"/>
      </rPr>
      <t>(14)B13(3)</t>
    </r>
  </si>
  <si>
    <t>B101AW01 V.0</t>
  </si>
  <si>
    <t>B13</t>
  </si>
  <si>
    <t>B101AW01 V.1</t>
  </si>
  <si>
    <t>B05</t>
  </si>
  <si>
    <t>B101AW01 V.2</t>
  </si>
  <si>
    <r>
      <t>B</t>
    </r>
    <r>
      <rPr>
        <sz val="12"/>
        <rFont val="宋体"/>
        <family val="0"/>
      </rPr>
      <t>101AW02 V。2</t>
    </r>
  </si>
  <si>
    <t>B101AW02 V.0</t>
  </si>
  <si>
    <r>
      <t>B05</t>
    </r>
    <r>
      <rPr>
        <sz val="12"/>
        <rFont val="宋体"/>
        <family val="0"/>
      </rPr>
      <t>(25)B23(1)</t>
    </r>
  </si>
  <si>
    <t>B101AW03 V.0</t>
  </si>
  <si>
    <r>
      <t>B05(6) B13(1)</t>
    </r>
    <r>
      <rPr>
        <sz val="12"/>
        <rFont val="宋体"/>
        <family val="0"/>
      </rPr>
      <t>B23(3)</t>
    </r>
  </si>
  <si>
    <t>B101EW01 V.2</t>
  </si>
  <si>
    <t>B13(12) B05(10)</t>
  </si>
  <si>
    <t xml:space="preserve">B101EW02 V.0 </t>
  </si>
  <si>
    <t>B101AW03 V.1</t>
  </si>
  <si>
    <t>B23</t>
  </si>
  <si>
    <t>B116XW01 V.0</t>
  </si>
  <si>
    <r>
      <t>B03</t>
    </r>
    <r>
      <rPr>
        <sz val="12"/>
        <rFont val="宋体"/>
        <family val="0"/>
      </rPr>
      <t>(56)B23(1)</t>
    </r>
  </si>
  <si>
    <t>B116XW02 V.0</t>
  </si>
  <si>
    <r>
      <t>B04</t>
    </r>
    <r>
      <rPr>
        <sz val="12"/>
        <rFont val="宋体"/>
        <family val="0"/>
      </rPr>
      <t>(25)B23(2)</t>
    </r>
  </si>
  <si>
    <t>B116AW02 V.0</t>
  </si>
  <si>
    <t>B01(34) B04(13)</t>
  </si>
  <si>
    <t>G104SN02 V.0</t>
  </si>
  <si>
    <t>G104SN02 V.1</t>
  </si>
  <si>
    <t>G104VN01 V.1</t>
  </si>
  <si>
    <t>G104VN01 V.0</t>
  </si>
  <si>
    <t>G104SN03 V.1</t>
  </si>
  <si>
    <t>G104SN03 V.2</t>
  </si>
  <si>
    <t>G104SN02 V.0/V.1</t>
  </si>
  <si>
    <r>
      <t>全在柜台18号下面</t>
    </r>
    <r>
      <rPr>
        <sz val="12"/>
        <rFont val="宋体"/>
        <family val="0"/>
      </rPr>
      <t>(2)</t>
    </r>
  </si>
  <si>
    <t>G104SN02 V.2</t>
  </si>
  <si>
    <r>
      <t>全在柜台18号下面</t>
    </r>
    <r>
      <rPr>
        <sz val="12"/>
        <rFont val="宋体"/>
        <family val="0"/>
      </rPr>
      <t>(1)</t>
    </r>
  </si>
  <si>
    <r>
      <t>L</t>
    </r>
    <r>
      <rPr>
        <sz val="12"/>
        <rFont val="宋体"/>
        <family val="0"/>
      </rPr>
      <t>Q104S1DG31</t>
    </r>
  </si>
  <si>
    <t>LQ104S1DG21</t>
  </si>
  <si>
    <t>LQ104S1DG52</t>
  </si>
  <si>
    <t>LQ104S1DW01</t>
  </si>
  <si>
    <t>LB104V03</t>
  </si>
  <si>
    <t>LTA104D182F</t>
  </si>
  <si>
    <t>LTD104C11U</t>
  </si>
  <si>
    <t>G104SN05 V0</t>
  </si>
  <si>
    <t>LQ10DS01</t>
  </si>
  <si>
    <t>LQ10D421</t>
  </si>
  <si>
    <t>LTM10C306L</t>
  </si>
  <si>
    <t>B112EW07 V.0</t>
  </si>
  <si>
    <t>B112EW09 V.0</t>
  </si>
  <si>
    <t>B112EW09 V.2</t>
  </si>
  <si>
    <t>B112EW09 V.4</t>
  </si>
  <si>
    <t>B112EW10 V.2</t>
  </si>
  <si>
    <t>1200XW01 V.0</t>
  </si>
  <si>
    <t>G121SN01 V.0</t>
  </si>
  <si>
    <t>B08</t>
  </si>
  <si>
    <t>G121SN01 V.3</t>
  </si>
  <si>
    <t>B121EW02 V.1</t>
  </si>
  <si>
    <t>B14</t>
  </si>
  <si>
    <t>B121EW01 V.2</t>
  </si>
  <si>
    <t>B121EW02 V.2</t>
  </si>
  <si>
    <t>B121EW03 V.0</t>
  </si>
  <si>
    <t>B121EW03 V.3</t>
  </si>
  <si>
    <t>B121EW03 V.6</t>
  </si>
  <si>
    <t>B121EW03 V.8</t>
  </si>
  <si>
    <t>B121EW06 V.1</t>
  </si>
  <si>
    <r>
      <t>2010年3月公司库存盘点</t>
    </r>
    <r>
      <rPr>
        <sz val="12"/>
        <rFont val="宋体"/>
        <family val="0"/>
      </rPr>
      <t xml:space="preserve">  深圳市福田区 （深圳市晶正晶科技有限公司）公司库存3月  电话13642352761唐先生 地址：深圳市福田区高科德交易中心42008柜台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</si>
</sst>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/d;@"/>
    <numFmt numFmtId="185" formatCode="0_);[Red]\(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workbookViewId="0" topLeftCell="A214">
      <selection activeCell="A1" sqref="A1:G1"/>
    </sheetView>
  </sheetViews>
  <sheetFormatPr defaultColWidth="9.00390625" defaultRowHeight="14.25"/>
  <cols>
    <col min="1" max="1" width="6.125" style="16" customWidth="1"/>
    <col min="2" max="2" width="20.00390625" style="11" customWidth="1"/>
    <col min="3" max="3" width="8.625" style="11" customWidth="1"/>
    <col min="4" max="4" width="24.50390625" style="17" customWidth="1"/>
    <col min="5" max="5" width="7.125" style="11" customWidth="1"/>
    <col min="6" max="6" width="6.50390625" style="11" customWidth="1"/>
    <col min="7" max="7" width="7.125" style="11" customWidth="1"/>
    <col min="8" max="16384" width="9.00390625" style="11" customWidth="1"/>
  </cols>
  <sheetData>
    <row r="1" spans="1:7" ht="14.25">
      <c r="A1" s="23" t="s">
        <v>707</v>
      </c>
      <c r="B1" s="23"/>
      <c r="C1" s="23"/>
      <c r="D1" s="23"/>
      <c r="E1" s="23"/>
      <c r="F1" s="23"/>
      <c r="G1" s="23"/>
    </row>
    <row r="2" spans="1:7" ht="14.25">
      <c r="A2" s="12" t="s">
        <v>344</v>
      </c>
      <c r="B2" s="13" t="s">
        <v>345</v>
      </c>
      <c r="C2" s="4" t="s">
        <v>346</v>
      </c>
      <c r="D2" s="13" t="s">
        <v>347</v>
      </c>
      <c r="E2" s="4" t="s">
        <v>348</v>
      </c>
      <c r="F2" s="4" t="s">
        <v>349</v>
      </c>
      <c r="G2" s="4" t="s">
        <v>350</v>
      </c>
    </row>
    <row r="3" spans="1:7" ht="14.25">
      <c r="A3" s="12">
        <v>1</v>
      </c>
      <c r="B3" s="13" t="s">
        <v>351</v>
      </c>
      <c r="C3" s="4">
        <f>20+4+28+66</f>
        <v>118</v>
      </c>
      <c r="D3" s="13"/>
      <c r="E3" s="4"/>
      <c r="F3" s="4"/>
      <c r="G3" s="4">
        <f>C3+E3-F3</f>
        <v>118</v>
      </c>
    </row>
    <row r="4" spans="1:7" ht="14.25">
      <c r="A4" s="12">
        <v>2</v>
      </c>
      <c r="B4" s="13" t="s">
        <v>352</v>
      </c>
      <c r="C4" s="4">
        <f>68+29</f>
        <v>97</v>
      </c>
      <c r="D4" s="13"/>
      <c r="E4" s="4"/>
      <c r="F4" s="4">
        <f>2+95</f>
        <v>97</v>
      </c>
      <c r="G4" s="4">
        <f aca="true" t="shared" si="0" ref="G4:G68">C4+E4-F4</f>
        <v>0</v>
      </c>
    </row>
    <row r="5" spans="1:7" ht="14.25">
      <c r="A5" s="12">
        <v>3</v>
      </c>
      <c r="B5" s="4" t="s">
        <v>353</v>
      </c>
      <c r="C5" s="4">
        <f>5+3</f>
        <v>8</v>
      </c>
      <c r="D5" s="13" t="s">
        <v>354</v>
      </c>
      <c r="E5" s="4"/>
      <c r="F5" s="4"/>
      <c r="G5" s="4">
        <f t="shared" si="0"/>
        <v>8</v>
      </c>
    </row>
    <row r="6" spans="1:7" ht="14.25">
      <c r="A6" s="12">
        <v>4</v>
      </c>
      <c r="B6" s="4" t="s">
        <v>355</v>
      </c>
      <c r="C6" s="4">
        <v>1</v>
      </c>
      <c r="D6" s="13" t="s">
        <v>356</v>
      </c>
      <c r="E6" s="4"/>
      <c r="F6" s="4"/>
      <c r="G6" s="4">
        <f t="shared" si="0"/>
        <v>1</v>
      </c>
    </row>
    <row r="7" spans="1:7" ht="14.25">
      <c r="A7" s="12">
        <v>5</v>
      </c>
      <c r="B7" s="4" t="s">
        <v>357</v>
      </c>
      <c r="C7" s="4">
        <f>20+30+30+30+4</f>
        <v>114</v>
      </c>
      <c r="D7" s="13" t="s">
        <v>356</v>
      </c>
      <c r="E7" s="4"/>
      <c r="F7" s="4">
        <f>3+35</f>
        <v>38</v>
      </c>
      <c r="G7" s="4">
        <f t="shared" si="0"/>
        <v>76</v>
      </c>
    </row>
    <row r="8" spans="1:7" ht="14.25">
      <c r="A8" s="12">
        <v>6</v>
      </c>
      <c r="B8" s="4" t="s">
        <v>358</v>
      </c>
      <c r="C8" s="4">
        <f>2+1</f>
        <v>3</v>
      </c>
      <c r="D8" s="13" t="s">
        <v>359</v>
      </c>
      <c r="E8" s="4"/>
      <c r="F8" s="4"/>
      <c r="G8" s="4">
        <f t="shared" si="0"/>
        <v>3</v>
      </c>
    </row>
    <row r="9" spans="1:7" ht="14.25">
      <c r="A9" s="12">
        <v>7</v>
      </c>
      <c r="B9" s="4" t="s">
        <v>360</v>
      </c>
      <c r="C9" s="4">
        <v>5</v>
      </c>
      <c r="D9" s="13" t="s">
        <v>361</v>
      </c>
      <c r="E9" s="4"/>
      <c r="F9" s="4"/>
      <c r="G9" s="4">
        <f t="shared" si="0"/>
        <v>5</v>
      </c>
    </row>
    <row r="10" spans="1:7" ht="14.25">
      <c r="A10" s="12">
        <v>8</v>
      </c>
      <c r="B10" s="4" t="s">
        <v>362</v>
      </c>
      <c r="C10" s="4">
        <v>11</v>
      </c>
      <c r="D10" s="13" t="s">
        <v>363</v>
      </c>
      <c r="E10" s="4"/>
      <c r="F10" s="4"/>
      <c r="G10" s="4">
        <f t="shared" si="0"/>
        <v>11</v>
      </c>
    </row>
    <row r="11" spans="1:7" ht="14.25">
      <c r="A11" s="12">
        <v>9</v>
      </c>
      <c r="B11" s="4" t="s">
        <v>364</v>
      </c>
      <c r="C11" s="4">
        <v>24</v>
      </c>
      <c r="D11" s="13"/>
      <c r="E11" s="4"/>
      <c r="F11" s="4">
        <f>20+1</f>
        <v>21</v>
      </c>
      <c r="G11" s="4">
        <f t="shared" si="0"/>
        <v>3</v>
      </c>
    </row>
    <row r="12" spans="1:7" ht="14.25">
      <c r="A12" s="12">
        <v>10</v>
      </c>
      <c r="B12" s="4" t="s">
        <v>365</v>
      </c>
      <c r="C12" s="4">
        <v>44</v>
      </c>
      <c r="D12" s="13" t="s">
        <v>366</v>
      </c>
      <c r="E12" s="4"/>
      <c r="F12" s="4"/>
      <c r="G12" s="4">
        <f t="shared" si="0"/>
        <v>44</v>
      </c>
    </row>
    <row r="13" spans="1:7" ht="14.25">
      <c r="A13" s="12">
        <v>11</v>
      </c>
      <c r="B13" s="4" t="s">
        <v>367</v>
      </c>
      <c r="C13" s="4">
        <f>28+18</f>
        <v>46</v>
      </c>
      <c r="D13" s="13" t="s">
        <v>368</v>
      </c>
      <c r="E13" s="4"/>
      <c r="F13" s="4"/>
      <c r="G13" s="4">
        <f t="shared" si="0"/>
        <v>46</v>
      </c>
    </row>
    <row r="14" spans="1:7" ht="28.5">
      <c r="A14" s="12">
        <v>12</v>
      </c>
      <c r="B14" s="4" t="s">
        <v>369</v>
      </c>
      <c r="C14" s="4">
        <f>111+10</f>
        <v>121</v>
      </c>
      <c r="D14" s="13" t="s">
        <v>370</v>
      </c>
      <c r="E14" s="4"/>
      <c r="F14" s="4"/>
      <c r="G14" s="4">
        <f t="shared" si="0"/>
        <v>121</v>
      </c>
    </row>
    <row r="15" spans="1:7" ht="14.25">
      <c r="A15" s="12">
        <v>13</v>
      </c>
      <c r="B15" s="4" t="s">
        <v>371</v>
      </c>
      <c r="C15" s="4">
        <f>68+13</f>
        <v>81</v>
      </c>
      <c r="D15" s="13" t="s">
        <v>372</v>
      </c>
      <c r="E15" s="4"/>
      <c r="F15" s="4"/>
      <c r="G15" s="4">
        <f t="shared" si="0"/>
        <v>81</v>
      </c>
    </row>
    <row r="16" spans="1:7" ht="14.25">
      <c r="A16" s="12">
        <v>14</v>
      </c>
      <c r="B16" s="4" t="s">
        <v>373</v>
      </c>
      <c r="C16" s="4">
        <f>20+8</f>
        <v>28</v>
      </c>
      <c r="D16" s="13" t="s">
        <v>374</v>
      </c>
      <c r="E16" s="4"/>
      <c r="F16" s="4"/>
      <c r="G16" s="4">
        <f t="shared" si="0"/>
        <v>28</v>
      </c>
    </row>
    <row r="17" spans="1:7" ht="14.25">
      <c r="A17" s="12">
        <v>15</v>
      </c>
      <c r="B17" s="4" t="s">
        <v>375</v>
      </c>
      <c r="C17" s="4">
        <v>13</v>
      </c>
      <c r="D17" s="13" t="s">
        <v>376</v>
      </c>
      <c r="E17" s="4"/>
      <c r="F17" s="4"/>
      <c r="G17" s="4">
        <f t="shared" si="0"/>
        <v>13</v>
      </c>
    </row>
    <row r="18" spans="1:7" ht="14.25">
      <c r="A18" s="12">
        <v>16</v>
      </c>
      <c r="B18" s="4" t="s">
        <v>377</v>
      </c>
      <c r="C18" s="4">
        <v>2</v>
      </c>
      <c r="D18" s="13" t="s">
        <v>234</v>
      </c>
      <c r="E18" s="4"/>
      <c r="F18" s="4"/>
      <c r="G18" s="4">
        <f t="shared" si="0"/>
        <v>2</v>
      </c>
    </row>
    <row r="19" spans="1:7" ht="14.25">
      <c r="A19" s="12">
        <v>17</v>
      </c>
      <c r="B19" s="4" t="s">
        <v>378</v>
      </c>
      <c r="C19" s="4">
        <f>2+2</f>
        <v>4</v>
      </c>
      <c r="D19" s="13" t="s">
        <v>379</v>
      </c>
      <c r="E19" s="4"/>
      <c r="F19" s="4"/>
      <c r="G19" s="4">
        <f t="shared" si="0"/>
        <v>4</v>
      </c>
    </row>
    <row r="20" spans="1:7" ht="14.25">
      <c r="A20" s="12">
        <v>18</v>
      </c>
      <c r="B20" s="4" t="s">
        <v>380</v>
      </c>
      <c r="C20" s="4">
        <v>1</v>
      </c>
      <c r="D20" s="13" t="s">
        <v>381</v>
      </c>
      <c r="E20" s="4"/>
      <c r="F20" s="4"/>
      <c r="G20" s="4">
        <f t="shared" si="0"/>
        <v>1</v>
      </c>
    </row>
    <row r="21" spans="1:7" ht="14.25">
      <c r="A21" s="12">
        <v>19</v>
      </c>
      <c r="B21" s="4" t="s">
        <v>382</v>
      </c>
      <c r="C21" s="4">
        <v>14</v>
      </c>
      <c r="D21" s="13" t="s">
        <v>233</v>
      </c>
      <c r="E21" s="4"/>
      <c r="F21" s="4"/>
      <c r="G21" s="4">
        <f t="shared" si="0"/>
        <v>14</v>
      </c>
    </row>
    <row r="22" spans="1:7" ht="14.25">
      <c r="A22" s="12">
        <v>20</v>
      </c>
      <c r="B22" s="4" t="s">
        <v>383</v>
      </c>
      <c r="C22" s="4">
        <v>1</v>
      </c>
      <c r="D22" s="13" t="s">
        <v>384</v>
      </c>
      <c r="E22" s="4"/>
      <c r="F22" s="4"/>
      <c r="G22" s="4">
        <f t="shared" si="0"/>
        <v>1</v>
      </c>
    </row>
    <row r="23" spans="1:7" ht="14.25">
      <c r="A23" s="12">
        <v>21</v>
      </c>
      <c r="B23" s="4" t="s">
        <v>385</v>
      </c>
      <c r="C23" s="4">
        <f>2+3</f>
        <v>5</v>
      </c>
      <c r="D23" s="13" t="s">
        <v>386</v>
      </c>
      <c r="E23" s="4"/>
      <c r="F23" s="4"/>
      <c r="G23" s="4">
        <f t="shared" si="0"/>
        <v>5</v>
      </c>
    </row>
    <row r="24" spans="1:7" ht="14.25">
      <c r="A24" s="12">
        <v>22</v>
      </c>
      <c r="B24" s="4" t="s">
        <v>387</v>
      </c>
      <c r="C24" s="4">
        <v>3</v>
      </c>
      <c r="D24" s="13" t="s">
        <v>384</v>
      </c>
      <c r="E24" s="4"/>
      <c r="F24" s="4"/>
      <c r="G24" s="4">
        <f t="shared" si="0"/>
        <v>3</v>
      </c>
    </row>
    <row r="25" spans="1:7" ht="14.25">
      <c r="A25" s="12">
        <v>23</v>
      </c>
      <c r="B25" s="4" t="s">
        <v>388</v>
      </c>
      <c r="C25" s="4">
        <f>10+4+5</f>
        <v>19</v>
      </c>
      <c r="D25" s="13" t="s">
        <v>389</v>
      </c>
      <c r="E25" s="4"/>
      <c r="F25" s="4"/>
      <c r="G25" s="4">
        <f t="shared" si="0"/>
        <v>19</v>
      </c>
    </row>
    <row r="26" spans="1:7" ht="14.25">
      <c r="A26" s="12">
        <v>24</v>
      </c>
      <c r="B26" s="4" t="s">
        <v>390</v>
      </c>
      <c r="C26" s="4">
        <v>3</v>
      </c>
      <c r="D26" s="13" t="s">
        <v>391</v>
      </c>
      <c r="E26" s="4"/>
      <c r="F26" s="4"/>
      <c r="G26" s="4">
        <f t="shared" si="0"/>
        <v>3</v>
      </c>
    </row>
    <row r="27" spans="1:7" ht="14.25">
      <c r="A27" s="12">
        <v>25</v>
      </c>
      <c r="B27" s="4" t="s">
        <v>392</v>
      </c>
      <c r="C27" s="4">
        <f>28+5</f>
        <v>33</v>
      </c>
      <c r="D27" s="13" t="s">
        <v>393</v>
      </c>
      <c r="E27" s="4"/>
      <c r="F27" s="4"/>
      <c r="G27" s="4">
        <f t="shared" si="0"/>
        <v>33</v>
      </c>
    </row>
    <row r="28" spans="1:7" ht="14.25">
      <c r="A28" s="12">
        <v>26</v>
      </c>
      <c r="B28" s="4" t="s">
        <v>394</v>
      </c>
      <c r="C28" s="4">
        <f>1+22+23</f>
        <v>46</v>
      </c>
      <c r="D28" s="13" t="s">
        <v>395</v>
      </c>
      <c r="E28" s="4"/>
      <c r="F28" s="4"/>
      <c r="G28" s="4">
        <f t="shared" si="0"/>
        <v>46</v>
      </c>
    </row>
    <row r="29" spans="1:7" ht="14.25">
      <c r="A29" s="12">
        <v>27</v>
      </c>
      <c r="B29" s="4" t="s">
        <v>396</v>
      </c>
      <c r="C29" s="4">
        <f>3+17</f>
        <v>20</v>
      </c>
      <c r="D29" s="13" t="s">
        <v>397</v>
      </c>
      <c r="E29" s="4"/>
      <c r="F29" s="4"/>
      <c r="G29" s="4">
        <f t="shared" si="0"/>
        <v>20</v>
      </c>
    </row>
    <row r="30" spans="1:7" ht="14.25">
      <c r="A30" s="12">
        <v>28</v>
      </c>
      <c r="B30" s="4" t="s">
        <v>398</v>
      </c>
      <c r="C30" s="4">
        <v>49</v>
      </c>
      <c r="D30" s="13" t="s">
        <v>399</v>
      </c>
      <c r="E30" s="4"/>
      <c r="F30" s="4"/>
      <c r="G30" s="4">
        <f t="shared" si="0"/>
        <v>49</v>
      </c>
    </row>
    <row r="31" spans="1:7" ht="14.25">
      <c r="A31" s="12">
        <v>29</v>
      </c>
      <c r="B31" s="4" t="s">
        <v>400</v>
      </c>
      <c r="C31" s="4">
        <v>6</v>
      </c>
      <c r="D31" s="13" t="s">
        <v>401</v>
      </c>
      <c r="E31" s="4"/>
      <c r="F31" s="4"/>
      <c r="G31" s="4">
        <f t="shared" si="0"/>
        <v>6</v>
      </c>
    </row>
    <row r="32" spans="1:7" ht="14.25">
      <c r="A32" s="12">
        <v>30</v>
      </c>
      <c r="B32" s="4" t="s">
        <v>402</v>
      </c>
      <c r="C32" s="4">
        <v>53</v>
      </c>
      <c r="D32" s="13" t="s">
        <v>403</v>
      </c>
      <c r="E32" s="4"/>
      <c r="F32" s="4"/>
      <c r="G32" s="4">
        <f t="shared" si="0"/>
        <v>53</v>
      </c>
    </row>
    <row r="33" spans="1:7" ht="14.25">
      <c r="A33" s="12">
        <v>31</v>
      </c>
      <c r="B33" s="4" t="s">
        <v>404</v>
      </c>
      <c r="C33" s="4">
        <v>7</v>
      </c>
      <c r="D33" s="13" t="s">
        <v>405</v>
      </c>
      <c r="E33" s="4"/>
      <c r="F33" s="4"/>
      <c r="G33" s="4">
        <f t="shared" si="0"/>
        <v>7</v>
      </c>
    </row>
    <row r="34" spans="1:7" ht="14.25">
      <c r="A34" s="12">
        <v>32</v>
      </c>
      <c r="B34" s="4" t="s">
        <v>406</v>
      </c>
      <c r="C34" s="4">
        <v>4</v>
      </c>
      <c r="D34" s="13" t="s">
        <v>407</v>
      </c>
      <c r="E34" s="4"/>
      <c r="F34" s="4"/>
      <c r="G34" s="4">
        <f t="shared" si="0"/>
        <v>4</v>
      </c>
    </row>
    <row r="35" spans="1:7" ht="14.25">
      <c r="A35" s="12">
        <v>33</v>
      </c>
      <c r="B35" s="4" t="s">
        <v>408</v>
      </c>
      <c r="C35" s="4">
        <v>8</v>
      </c>
      <c r="D35" s="13" t="s">
        <v>391</v>
      </c>
      <c r="E35" s="4"/>
      <c r="F35" s="4"/>
      <c r="G35" s="4">
        <f t="shared" si="0"/>
        <v>8</v>
      </c>
    </row>
    <row r="36" spans="1:7" ht="14.25">
      <c r="A36" s="12">
        <v>34</v>
      </c>
      <c r="B36" s="4" t="s">
        <v>409</v>
      </c>
      <c r="C36" s="4">
        <v>1</v>
      </c>
      <c r="D36" s="13" t="s">
        <v>410</v>
      </c>
      <c r="E36" s="4"/>
      <c r="F36" s="4"/>
      <c r="G36" s="4">
        <f t="shared" si="0"/>
        <v>1</v>
      </c>
    </row>
    <row r="37" spans="1:7" ht="14.25">
      <c r="A37" s="12">
        <v>35</v>
      </c>
      <c r="B37" s="4" t="s">
        <v>411</v>
      </c>
      <c r="C37" s="4">
        <v>16</v>
      </c>
      <c r="D37" s="13" t="s">
        <v>412</v>
      </c>
      <c r="E37" s="4"/>
      <c r="F37" s="4">
        <v>6</v>
      </c>
      <c r="G37" s="4">
        <f t="shared" si="0"/>
        <v>10</v>
      </c>
    </row>
    <row r="38" spans="1:7" ht="14.25">
      <c r="A38" s="12">
        <v>36</v>
      </c>
      <c r="B38" s="4" t="s">
        <v>413</v>
      </c>
      <c r="C38" s="4">
        <v>1</v>
      </c>
      <c r="D38" s="13" t="s">
        <v>410</v>
      </c>
      <c r="E38" s="4"/>
      <c r="F38" s="4"/>
      <c r="G38" s="4">
        <f t="shared" si="0"/>
        <v>1</v>
      </c>
    </row>
    <row r="39" spans="1:7" ht="14.25">
      <c r="A39" s="12">
        <v>37</v>
      </c>
      <c r="B39" s="4" t="s">
        <v>414</v>
      </c>
      <c r="C39" s="4">
        <v>2</v>
      </c>
      <c r="D39" s="13" t="s">
        <v>410</v>
      </c>
      <c r="E39" s="4"/>
      <c r="F39" s="4"/>
      <c r="G39" s="4">
        <f t="shared" si="0"/>
        <v>2</v>
      </c>
    </row>
    <row r="40" spans="1:7" ht="14.25">
      <c r="A40" s="12">
        <v>38</v>
      </c>
      <c r="B40" s="4" t="s">
        <v>415</v>
      </c>
      <c r="C40" s="4">
        <v>20</v>
      </c>
      <c r="D40" s="13" t="s">
        <v>416</v>
      </c>
      <c r="E40" s="4"/>
      <c r="F40" s="4"/>
      <c r="G40" s="4">
        <f t="shared" si="0"/>
        <v>20</v>
      </c>
    </row>
    <row r="41" spans="1:7" ht="14.25">
      <c r="A41" s="12">
        <v>39</v>
      </c>
      <c r="B41" s="4" t="s">
        <v>417</v>
      </c>
      <c r="C41" s="4">
        <v>87</v>
      </c>
      <c r="D41" s="13" t="s">
        <v>418</v>
      </c>
      <c r="E41" s="4"/>
      <c r="F41" s="4">
        <v>50</v>
      </c>
      <c r="G41" s="4">
        <f t="shared" si="0"/>
        <v>37</v>
      </c>
    </row>
    <row r="42" spans="1:7" ht="14.25">
      <c r="A42" s="12">
        <v>40</v>
      </c>
      <c r="B42" s="4" t="s">
        <v>419</v>
      </c>
      <c r="C42" s="4">
        <v>13</v>
      </c>
      <c r="D42" s="13" t="s">
        <v>420</v>
      </c>
      <c r="E42" s="4"/>
      <c r="F42" s="4"/>
      <c r="G42" s="4">
        <f t="shared" si="0"/>
        <v>13</v>
      </c>
    </row>
    <row r="43" spans="1:7" ht="14.25">
      <c r="A43" s="12">
        <v>41</v>
      </c>
      <c r="B43" s="4" t="s">
        <v>421</v>
      </c>
      <c r="C43" s="4">
        <f>21+14</f>
        <v>35</v>
      </c>
      <c r="D43" s="13" t="s">
        <v>422</v>
      </c>
      <c r="E43" s="4"/>
      <c r="F43" s="4"/>
      <c r="G43" s="4">
        <f t="shared" si="0"/>
        <v>35</v>
      </c>
    </row>
    <row r="44" spans="1:7" ht="14.25">
      <c r="A44" s="12">
        <v>42</v>
      </c>
      <c r="B44" s="4" t="s">
        <v>423</v>
      </c>
      <c r="C44" s="4">
        <v>1</v>
      </c>
      <c r="D44" s="13" t="s">
        <v>381</v>
      </c>
      <c r="E44" s="4"/>
      <c r="F44" s="4"/>
      <c r="G44" s="4">
        <f t="shared" si="0"/>
        <v>1</v>
      </c>
    </row>
    <row r="45" spans="1:7" ht="14.25">
      <c r="A45" s="12">
        <v>43</v>
      </c>
      <c r="B45" s="4" t="s">
        <v>424</v>
      </c>
      <c r="C45" s="4">
        <v>1</v>
      </c>
      <c r="D45" s="13" t="s">
        <v>381</v>
      </c>
      <c r="E45" s="4"/>
      <c r="F45" s="4"/>
      <c r="G45" s="4">
        <f t="shared" si="0"/>
        <v>1</v>
      </c>
    </row>
    <row r="46" spans="1:7" ht="14.25">
      <c r="A46" s="12">
        <v>44</v>
      </c>
      <c r="B46" s="4" t="s">
        <v>425</v>
      </c>
      <c r="C46" s="4">
        <f>1+1</f>
        <v>2</v>
      </c>
      <c r="D46" s="13" t="s">
        <v>426</v>
      </c>
      <c r="E46" s="4"/>
      <c r="F46" s="4"/>
      <c r="G46" s="4">
        <f t="shared" si="0"/>
        <v>2</v>
      </c>
    </row>
    <row r="47" spans="1:7" ht="14.25">
      <c r="A47" s="12">
        <v>45</v>
      </c>
      <c r="B47" s="4" t="s">
        <v>427</v>
      </c>
      <c r="C47" s="4">
        <f>1+1</f>
        <v>2</v>
      </c>
      <c r="D47" s="13" t="s">
        <v>426</v>
      </c>
      <c r="E47" s="4"/>
      <c r="F47" s="4"/>
      <c r="G47" s="4">
        <f t="shared" si="0"/>
        <v>2</v>
      </c>
    </row>
    <row r="48" spans="1:7" ht="14.25">
      <c r="A48" s="12">
        <v>46</v>
      </c>
      <c r="B48" s="4" t="s">
        <v>428</v>
      </c>
      <c r="C48" s="4">
        <v>180</v>
      </c>
      <c r="D48" s="13"/>
      <c r="E48" s="4">
        <v>1</v>
      </c>
      <c r="F48" s="4"/>
      <c r="G48" s="4">
        <f t="shared" si="0"/>
        <v>181</v>
      </c>
    </row>
    <row r="49" spans="1:7" ht="14.25">
      <c r="A49" s="12">
        <v>47</v>
      </c>
      <c r="B49" s="4" t="s">
        <v>429</v>
      </c>
      <c r="C49" s="4">
        <v>96</v>
      </c>
      <c r="D49" s="13"/>
      <c r="E49" s="4">
        <v>130</v>
      </c>
      <c r="F49" s="4">
        <f>16+60+90+2</f>
        <v>168</v>
      </c>
      <c r="G49" s="4">
        <f t="shared" si="0"/>
        <v>58</v>
      </c>
    </row>
    <row r="50" spans="1:7" ht="14.25">
      <c r="A50" s="12">
        <v>48</v>
      </c>
      <c r="B50" s="4" t="s">
        <v>430</v>
      </c>
      <c r="C50" s="4">
        <f>9+2</f>
        <v>11</v>
      </c>
      <c r="D50" s="13"/>
      <c r="E50" s="4">
        <v>5</v>
      </c>
      <c r="F50" s="4"/>
      <c r="G50" s="4">
        <f t="shared" si="0"/>
        <v>16</v>
      </c>
    </row>
    <row r="51" spans="1:7" ht="28.5">
      <c r="A51" s="12">
        <v>49</v>
      </c>
      <c r="B51" s="4" t="s">
        <v>431</v>
      </c>
      <c r="C51" s="4">
        <f>26+11+58</f>
        <v>95</v>
      </c>
      <c r="D51" s="13" t="s">
        <v>432</v>
      </c>
      <c r="E51" s="4"/>
      <c r="F51" s="4"/>
      <c r="G51" s="4">
        <f t="shared" si="0"/>
        <v>95</v>
      </c>
    </row>
    <row r="52" spans="1:7" ht="14.25">
      <c r="A52" s="12">
        <v>50</v>
      </c>
      <c r="B52" s="4" t="s">
        <v>433</v>
      </c>
      <c r="C52" s="4">
        <v>1</v>
      </c>
      <c r="D52" s="13" t="s">
        <v>410</v>
      </c>
      <c r="E52" s="4"/>
      <c r="F52" s="4"/>
      <c r="G52" s="4">
        <f t="shared" si="0"/>
        <v>1</v>
      </c>
    </row>
    <row r="53" spans="1:7" ht="14.25">
      <c r="A53" s="12">
        <v>51</v>
      </c>
      <c r="B53" s="4" t="s">
        <v>434</v>
      </c>
      <c r="C53" s="4">
        <v>1</v>
      </c>
      <c r="D53" s="13" t="s">
        <v>410</v>
      </c>
      <c r="E53" s="4"/>
      <c r="F53" s="4"/>
      <c r="G53" s="4">
        <f t="shared" si="0"/>
        <v>1</v>
      </c>
    </row>
    <row r="54" spans="1:7" ht="14.25">
      <c r="A54" s="12">
        <v>52</v>
      </c>
      <c r="B54" s="4" t="s">
        <v>435</v>
      </c>
      <c r="C54" s="4">
        <v>1</v>
      </c>
      <c r="D54" s="13" t="s">
        <v>410</v>
      </c>
      <c r="E54" s="4"/>
      <c r="F54" s="4"/>
      <c r="G54" s="4">
        <f t="shared" si="0"/>
        <v>1</v>
      </c>
    </row>
    <row r="55" spans="1:7" ht="14.25">
      <c r="A55" s="12">
        <v>53</v>
      </c>
      <c r="B55" s="4" t="s">
        <v>436</v>
      </c>
      <c r="C55" s="4"/>
      <c r="D55" s="13"/>
      <c r="E55" s="4"/>
      <c r="F55" s="4"/>
      <c r="G55" s="4">
        <f t="shared" si="0"/>
        <v>0</v>
      </c>
    </row>
    <row r="56" spans="1:7" ht="14.25">
      <c r="A56" s="12">
        <v>54</v>
      </c>
      <c r="B56" s="4" t="s">
        <v>437</v>
      </c>
      <c r="C56" s="4"/>
      <c r="D56" s="13"/>
      <c r="E56" s="4">
        <v>16</v>
      </c>
      <c r="F56" s="4">
        <v>16</v>
      </c>
      <c r="G56" s="4">
        <f t="shared" si="0"/>
        <v>0</v>
      </c>
    </row>
    <row r="57" spans="1:7" ht="14.25">
      <c r="A57" s="12">
        <v>55</v>
      </c>
      <c r="B57" s="4" t="s">
        <v>438</v>
      </c>
      <c r="C57" s="4"/>
      <c r="D57" s="13"/>
      <c r="E57" s="4"/>
      <c r="F57" s="4"/>
      <c r="G57" s="4">
        <f t="shared" si="0"/>
        <v>0</v>
      </c>
    </row>
    <row r="58" spans="1:7" ht="14.25">
      <c r="A58" s="12">
        <v>56</v>
      </c>
      <c r="B58" s="4" t="s">
        <v>439</v>
      </c>
      <c r="C58" s="4">
        <f>49+50</f>
        <v>99</v>
      </c>
      <c r="D58" s="13" t="s">
        <v>440</v>
      </c>
      <c r="E58" s="4"/>
      <c r="F58" s="4"/>
      <c r="G58" s="4">
        <f t="shared" si="0"/>
        <v>99</v>
      </c>
    </row>
    <row r="59" spans="1:7" ht="14.25">
      <c r="A59" s="12">
        <v>57</v>
      </c>
      <c r="B59" s="4" t="s">
        <v>441</v>
      </c>
      <c r="C59" s="4">
        <v>19</v>
      </c>
      <c r="D59" s="13"/>
      <c r="E59" s="4"/>
      <c r="F59" s="4"/>
      <c r="G59" s="4">
        <f t="shared" si="0"/>
        <v>19</v>
      </c>
    </row>
    <row r="60" spans="1:7" ht="14.25">
      <c r="A60" s="12">
        <v>58</v>
      </c>
      <c r="B60" s="4" t="s">
        <v>442</v>
      </c>
      <c r="C60" s="4">
        <f>3+1</f>
        <v>4</v>
      </c>
      <c r="D60" s="13" t="s">
        <v>405</v>
      </c>
      <c r="E60" s="4"/>
      <c r="F60" s="4"/>
      <c r="G60" s="4">
        <f t="shared" si="0"/>
        <v>4</v>
      </c>
    </row>
    <row r="61" spans="1:7" ht="14.25">
      <c r="A61" s="12">
        <v>59</v>
      </c>
      <c r="B61" s="4" t="s">
        <v>443</v>
      </c>
      <c r="C61" s="4">
        <v>7</v>
      </c>
      <c r="D61" s="13" t="s">
        <v>405</v>
      </c>
      <c r="E61" s="4"/>
      <c r="F61" s="4"/>
      <c r="G61" s="4">
        <f t="shared" si="0"/>
        <v>7</v>
      </c>
    </row>
    <row r="62" spans="1:7" ht="14.25">
      <c r="A62" s="12">
        <v>60</v>
      </c>
      <c r="B62" s="4" t="s">
        <v>444</v>
      </c>
      <c r="C62" s="4">
        <v>2</v>
      </c>
      <c r="D62" s="13" t="s">
        <v>405</v>
      </c>
      <c r="E62" s="4"/>
      <c r="F62" s="4"/>
      <c r="G62" s="4">
        <f t="shared" si="0"/>
        <v>2</v>
      </c>
    </row>
    <row r="63" spans="1:7" ht="14.25">
      <c r="A63" s="12">
        <v>61</v>
      </c>
      <c r="B63" s="4" t="s">
        <v>445</v>
      </c>
      <c r="C63" s="4">
        <v>1</v>
      </c>
      <c r="D63" s="13" t="s">
        <v>405</v>
      </c>
      <c r="E63" s="4"/>
      <c r="F63" s="4"/>
      <c r="G63" s="4">
        <f t="shared" si="0"/>
        <v>1</v>
      </c>
    </row>
    <row r="64" spans="1:7" ht="14.25">
      <c r="A64" s="12">
        <v>62</v>
      </c>
      <c r="B64" s="4" t="s">
        <v>446</v>
      </c>
      <c r="C64" s="4">
        <v>5</v>
      </c>
      <c r="D64" s="13" t="s">
        <v>405</v>
      </c>
      <c r="E64" s="4"/>
      <c r="F64" s="4"/>
      <c r="G64" s="4">
        <f t="shared" si="0"/>
        <v>5</v>
      </c>
    </row>
    <row r="65" spans="1:7" ht="14.25">
      <c r="A65" s="12">
        <v>63</v>
      </c>
      <c r="B65" s="4" t="s">
        <v>447</v>
      </c>
      <c r="C65" s="4">
        <f>52+44</f>
        <v>96</v>
      </c>
      <c r="D65" s="13" t="s">
        <v>448</v>
      </c>
      <c r="E65" s="4"/>
      <c r="F65" s="4"/>
      <c r="G65" s="4">
        <f t="shared" si="0"/>
        <v>96</v>
      </c>
    </row>
    <row r="66" spans="1:7" ht="14.25">
      <c r="A66" s="12">
        <v>64</v>
      </c>
      <c r="B66" s="4" t="s">
        <v>449</v>
      </c>
      <c r="C66" s="4">
        <v>58</v>
      </c>
      <c r="D66" s="13"/>
      <c r="E66" s="4"/>
      <c r="F66" s="4">
        <v>48</v>
      </c>
      <c r="G66" s="4">
        <f t="shared" si="0"/>
        <v>10</v>
      </c>
    </row>
    <row r="67" spans="1:7" ht="14.25">
      <c r="A67" s="12">
        <v>65</v>
      </c>
      <c r="B67" s="4" t="s">
        <v>450</v>
      </c>
      <c r="C67" s="4">
        <v>20</v>
      </c>
      <c r="D67" s="13"/>
      <c r="E67" s="4"/>
      <c r="F67" s="4">
        <v>20</v>
      </c>
      <c r="G67" s="4">
        <f t="shared" si="0"/>
        <v>0</v>
      </c>
    </row>
    <row r="68" spans="1:7" ht="14.25">
      <c r="A68" s="12">
        <v>66</v>
      </c>
      <c r="B68" s="4" t="s">
        <v>451</v>
      </c>
      <c r="C68" s="4">
        <v>9</v>
      </c>
      <c r="D68" s="13"/>
      <c r="E68" s="4"/>
      <c r="F68" s="4">
        <v>8</v>
      </c>
      <c r="G68" s="4">
        <f t="shared" si="0"/>
        <v>1</v>
      </c>
    </row>
    <row r="69" spans="1:7" ht="14.25">
      <c r="A69" s="12">
        <v>67</v>
      </c>
      <c r="B69" s="4" t="s">
        <v>452</v>
      </c>
      <c r="C69" s="4">
        <v>1</v>
      </c>
      <c r="D69" s="13"/>
      <c r="E69" s="4"/>
      <c r="F69" s="4">
        <v>1</v>
      </c>
      <c r="G69" s="4">
        <f aca="true" t="shared" si="1" ref="G69:G136">C69+E69-F69</f>
        <v>0</v>
      </c>
    </row>
    <row r="70" spans="1:7" ht="14.25">
      <c r="A70" s="12">
        <v>68</v>
      </c>
      <c r="B70" s="4" t="s">
        <v>453</v>
      </c>
      <c r="C70" s="4">
        <v>11</v>
      </c>
      <c r="D70" s="13" t="s">
        <v>391</v>
      </c>
      <c r="E70" s="4"/>
      <c r="F70" s="4"/>
      <c r="G70" s="4">
        <f t="shared" si="1"/>
        <v>11</v>
      </c>
    </row>
    <row r="71" spans="1:7" ht="14.25">
      <c r="A71" s="12">
        <v>69</v>
      </c>
      <c r="B71" s="4" t="s">
        <v>454</v>
      </c>
      <c r="C71" s="4">
        <v>41</v>
      </c>
      <c r="D71" s="13" t="s">
        <v>455</v>
      </c>
      <c r="E71" s="4"/>
      <c r="F71" s="4"/>
      <c r="G71" s="4">
        <f t="shared" si="1"/>
        <v>41</v>
      </c>
    </row>
    <row r="72" spans="1:7" ht="14.25">
      <c r="A72" s="12">
        <v>70</v>
      </c>
      <c r="B72" s="4" t="s">
        <v>456</v>
      </c>
      <c r="C72" s="4">
        <v>4</v>
      </c>
      <c r="D72" s="13" t="s">
        <v>391</v>
      </c>
      <c r="E72" s="4"/>
      <c r="F72" s="4"/>
      <c r="G72" s="4">
        <f t="shared" si="1"/>
        <v>4</v>
      </c>
    </row>
    <row r="73" spans="1:7" ht="14.25">
      <c r="A73" s="12">
        <v>71</v>
      </c>
      <c r="B73" s="4" t="s">
        <v>457</v>
      </c>
      <c r="C73" s="4">
        <v>2</v>
      </c>
      <c r="D73" s="13" t="s">
        <v>391</v>
      </c>
      <c r="E73" s="4"/>
      <c r="F73" s="4"/>
      <c r="G73" s="4">
        <f t="shared" si="1"/>
        <v>2</v>
      </c>
    </row>
    <row r="74" spans="1:7" ht="14.25">
      <c r="A74" s="12">
        <v>72</v>
      </c>
      <c r="B74" s="4" t="s">
        <v>458</v>
      </c>
      <c r="C74" s="4">
        <f>1+3</f>
        <v>4</v>
      </c>
      <c r="D74" s="13" t="s">
        <v>459</v>
      </c>
      <c r="E74" s="4"/>
      <c r="F74" s="4"/>
      <c r="G74" s="4">
        <f t="shared" si="1"/>
        <v>4</v>
      </c>
    </row>
    <row r="75" spans="1:7" ht="14.25">
      <c r="A75" s="12">
        <v>73</v>
      </c>
      <c r="B75" s="4" t="s">
        <v>460</v>
      </c>
      <c r="C75" s="4">
        <f>30+26</f>
        <v>56</v>
      </c>
      <c r="D75" s="13" t="s">
        <v>461</v>
      </c>
      <c r="E75" s="4"/>
      <c r="F75" s="4"/>
      <c r="G75" s="4">
        <f t="shared" si="1"/>
        <v>56</v>
      </c>
    </row>
    <row r="76" spans="1:7" ht="14.25">
      <c r="A76" s="12">
        <v>74</v>
      </c>
      <c r="B76" s="4" t="s">
        <v>462</v>
      </c>
      <c r="C76" s="4">
        <v>1</v>
      </c>
      <c r="D76" s="13" t="s">
        <v>410</v>
      </c>
      <c r="E76" s="4"/>
      <c r="F76" s="4"/>
      <c r="G76" s="4">
        <f t="shared" si="1"/>
        <v>1</v>
      </c>
    </row>
    <row r="77" spans="1:7" ht="14.25">
      <c r="A77" s="12">
        <v>75</v>
      </c>
      <c r="B77" s="4" t="s">
        <v>463</v>
      </c>
      <c r="C77" s="4">
        <v>1</v>
      </c>
      <c r="D77" s="13" t="s">
        <v>410</v>
      </c>
      <c r="E77" s="4"/>
      <c r="F77" s="4"/>
      <c r="G77" s="4">
        <f t="shared" si="1"/>
        <v>1</v>
      </c>
    </row>
    <row r="78" spans="1:7" ht="14.25">
      <c r="A78" s="12">
        <v>76</v>
      </c>
      <c r="B78" s="4" t="s">
        <v>464</v>
      </c>
      <c r="C78" s="4">
        <v>1</v>
      </c>
      <c r="D78" s="13" t="s">
        <v>410</v>
      </c>
      <c r="E78" s="4"/>
      <c r="F78" s="4"/>
      <c r="G78" s="4">
        <f t="shared" si="1"/>
        <v>1</v>
      </c>
    </row>
    <row r="79" spans="1:7" ht="14.25">
      <c r="A79" s="12">
        <v>77</v>
      </c>
      <c r="B79" s="4" t="s">
        <v>465</v>
      </c>
      <c r="C79" s="4">
        <v>66</v>
      </c>
      <c r="D79" s="13" t="s">
        <v>466</v>
      </c>
      <c r="E79" s="4">
        <v>129</v>
      </c>
      <c r="F79" s="4"/>
      <c r="G79" s="4">
        <f t="shared" si="1"/>
        <v>195</v>
      </c>
    </row>
    <row r="80" spans="1:7" ht="14.25">
      <c r="A80" s="12">
        <v>78</v>
      </c>
      <c r="B80" s="4" t="s">
        <v>467</v>
      </c>
      <c r="C80" s="4">
        <f>1+8</f>
        <v>9</v>
      </c>
      <c r="D80" s="13" t="s">
        <v>468</v>
      </c>
      <c r="E80" s="4"/>
      <c r="F80" s="4"/>
      <c r="G80" s="4">
        <f t="shared" si="1"/>
        <v>9</v>
      </c>
    </row>
    <row r="81" spans="1:7" ht="14.25">
      <c r="A81" s="12">
        <v>79</v>
      </c>
      <c r="B81" s="4" t="s">
        <v>469</v>
      </c>
      <c r="C81" s="4">
        <v>38</v>
      </c>
      <c r="D81" s="13" t="s">
        <v>470</v>
      </c>
      <c r="E81" s="4"/>
      <c r="F81" s="4"/>
      <c r="G81" s="4">
        <f t="shared" si="1"/>
        <v>38</v>
      </c>
    </row>
    <row r="82" spans="1:7" ht="14.25">
      <c r="A82" s="12">
        <v>80</v>
      </c>
      <c r="B82" s="4" t="s">
        <v>471</v>
      </c>
      <c r="C82" s="4">
        <v>11</v>
      </c>
      <c r="D82" s="13" t="s">
        <v>470</v>
      </c>
      <c r="E82" s="4"/>
      <c r="F82" s="4"/>
      <c r="G82" s="4">
        <f t="shared" si="1"/>
        <v>11</v>
      </c>
    </row>
    <row r="83" spans="1:7" ht="14.25">
      <c r="A83" s="12">
        <v>81</v>
      </c>
      <c r="B83" s="4" t="s">
        <v>472</v>
      </c>
      <c r="C83" s="4">
        <v>20</v>
      </c>
      <c r="D83" s="13"/>
      <c r="E83" s="4"/>
      <c r="F83" s="4"/>
      <c r="G83" s="4">
        <f t="shared" si="1"/>
        <v>20</v>
      </c>
    </row>
    <row r="84" spans="1:7" ht="14.25">
      <c r="A84" s="12">
        <v>82</v>
      </c>
      <c r="B84" s="4" t="s">
        <v>473</v>
      </c>
      <c r="C84" s="4">
        <v>42</v>
      </c>
      <c r="D84" s="13"/>
      <c r="E84" s="4"/>
      <c r="F84" s="4">
        <v>42</v>
      </c>
      <c r="G84" s="4">
        <f t="shared" si="1"/>
        <v>0</v>
      </c>
    </row>
    <row r="85" spans="1:7" ht="14.25">
      <c r="A85" s="12">
        <v>83</v>
      </c>
      <c r="B85" s="4" t="s">
        <v>474</v>
      </c>
      <c r="C85" s="4">
        <v>44</v>
      </c>
      <c r="D85" s="13"/>
      <c r="E85" s="4"/>
      <c r="F85" s="4">
        <v>44</v>
      </c>
      <c r="G85" s="4">
        <f t="shared" si="1"/>
        <v>0</v>
      </c>
    </row>
    <row r="86" spans="1:7" ht="14.25">
      <c r="A86" s="12">
        <v>84</v>
      </c>
      <c r="B86" s="4" t="s">
        <v>475</v>
      </c>
      <c r="C86" s="4">
        <v>13</v>
      </c>
      <c r="D86" s="13"/>
      <c r="E86" s="4"/>
      <c r="F86" s="4">
        <v>13</v>
      </c>
      <c r="G86" s="4">
        <f t="shared" si="1"/>
        <v>0</v>
      </c>
    </row>
    <row r="87" spans="1:7" ht="14.25">
      <c r="A87" s="12">
        <v>85</v>
      </c>
      <c r="B87" s="4" t="s">
        <v>476</v>
      </c>
      <c r="C87" s="4">
        <v>1</v>
      </c>
      <c r="D87" s="13"/>
      <c r="E87" s="4"/>
      <c r="F87" s="4">
        <v>1</v>
      </c>
      <c r="G87" s="4">
        <f t="shared" si="1"/>
        <v>0</v>
      </c>
    </row>
    <row r="88" spans="1:7" ht="14.25">
      <c r="A88" s="12">
        <v>86</v>
      </c>
      <c r="B88" s="4" t="s">
        <v>477</v>
      </c>
      <c r="C88" s="4">
        <v>20</v>
      </c>
      <c r="D88" s="13"/>
      <c r="E88" s="4"/>
      <c r="F88" s="4">
        <v>20</v>
      </c>
      <c r="G88" s="4">
        <f t="shared" si="1"/>
        <v>0</v>
      </c>
    </row>
    <row r="89" spans="1:7" ht="14.25">
      <c r="A89" s="12">
        <v>87</v>
      </c>
      <c r="B89" s="4" t="s">
        <v>478</v>
      </c>
      <c r="C89" s="4">
        <v>6</v>
      </c>
      <c r="D89" s="13"/>
      <c r="E89" s="4"/>
      <c r="F89" s="4"/>
      <c r="G89" s="4">
        <f t="shared" si="1"/>
        <v>6</v>
      </c>
    </row>
    <row r="90" spans="1:7" ht="14.25">
      <c r="A90" s="12">
        <v>88</v>
      </c>
      <c r="B90" s="4" t="s">
        <v>479</v>
      </c>
      <c r="C90" s="4">
        <v>41</v>
      </c>
      <c r="D90" s="13" t="s">
        <v>480</v>
      </c>
      <c r="E90" s="4"/>
      <c r="F90" s="4"/>
      <c r="G90" s="4">
        <f t="shared" si="1"/>
        <v>41</v>
      </c>
    </row>
    <row r="91" spans="1:7" ht="14.25">
      <c r="A91" s="12">
        <v>89</v>
      </c>
      <c r="B91" s="4" t="s">
        <v>481</v>
      </c>
      <c r="C91" s="4">
        <v>24</v>
      </c>
      <c r="D91" s="13" t="s">
        <v>482</v>
      </c>
      <c r="E91" s="4"/>
      <c r="F91" s="4"/>
      <c r="G91" s="4">
        <f t="shared" si="1"/>
        <v>24</v>
      </c>
    </row>
    <row r="92" spans="1:7" ht="24.75" customHeight="1">
      <c r="A92" s="12">
        <v>90</v>
      </c>
      <c r="B92" s="4" t="s">
        <v>483</v>
      </c>
      <c r="C92" s="4">
        <v>109</v>
      </c>
      <c r="D92" s="13" t="s">
        <v>484</v>
      </c>
      <c r="E92" s="4"/>
      <c r="F92" s="4"/>
      <c r="G92" s="4">
        <f t="shared" si="1"/>
        <v>109</v>
      </c>
    </row>
    <row r="93" spans="1:7" ht="14.25">
      <c r="A93" s="12">
        <v>91</v>
      </c>
      <c r="B93" s="4" t="s">
        <v>485</v>
      </c>
      <c r="C93" s="4">
        <v>2</v>
      </c>
      <c r="D93" s="13"/>
      <c r="E93" s="4"/>
      <c r="F93" s="4"/>
      <c r="G93" s="4">
        <f t="shared" si="1"/>
        <v>2</v>
      </c>
    </row>
    <row r="94" spans="1:7" ht="14.25">
      <c r="A94" s="12">
        <v>92</v>
      </c>
      <c r="B94" s="4" t="s">
        <v>486</v>
      </c>
      <c r="C94" s="4">
        <v>30</v>
      </c>
      <c r="D94" s="13" t="s">
        <v>487</v>
      </c>
      <c r="E94" s="4"/>
      <c r="F94" s="4"/>
      <c r="G94" s="4">
        <f t="shared" si="1"/>
        <v>30</v>
      </c>
    </row>
    <row r="95" spans="1:7" ht="14.25">
      <c r="A95" s="12">
        <v>93</v>
      </c>
      <c r="B95" s="4" t="s">
        <v>488</v>
      </c>
      <c r="C95" s="4">
        <v>55</v>
      </c>
      <c r="D95" s="13" t="s">
        <v>489</v>
      </c>
      <c r="E95" s="4"/>
      <c r="F95" s="4"/>
      <c r="G95" s="4">
        <f t="shared" si="1"/>
        <v>55</v>
      </c>
    </row>
    <row r="96" spans="1:7" ht="14.25">
      <c r="A96" s="12">
        <v>94</v>
      </c>
      <c r="B96" s="4" t="s">
        <v>490</v>
      </c>
      <c r="C96" s="4">
        <v>64</v>
      </c>
      <c r="D96" s="13" t="s">
        <v>491</v>
      </c>
      <c r="E96" s="4"/>
      <c r="F96" s="4"/>
      <c r="G96" s="4">
        <f t="shared" si="1"/>
        <v>64</v>
      </c>
    </row>
    <row r="97" spans="1:7" ht="14.25">
      <c r="A97" s="12">
        <v>95</v>
      </c>
      <c r="B97" s="4" t="s">
        <v>492</v>
      </c>
      <c r="C97" s="4">
        <v>1</v>
      </c>
      <c r="D97" s="13" t="s">
        <v>410</v>
      </c>
      <c r="E97" s="4"/>
      <c r="F97" s="4"/>
      <c r="G97" s="4">
        <f t="shared" si="1"/>
        <v>1</v>
      </c>
    </row>
    <row r="98" spans="1:7" ht="14.25">
      <c r="A98" s="12">
        <v>96</v>
      </c>
      <c r="B98" s="4" t="s">
        <v>493</v>
      </c>
      <c r="C98" s="4">
        <v>1</v>
      </c>
      <c r="D98" s="13" t="s">
        <v>381</v>
      </c>
      <c r="E98" s="4"/>
      <c r="F98" s="4"/>
      <c r="G98" s="4">
        <f t="shared" si="1"/>
        <v>1</v>
      </c>
    </row>
    <row r="99" spans="1:7" ht="14.25">
      <c r="A99" s="12">
        <v>97</v>
      </c>
      <c r="B99" s="4" t="s">
        <v>494</v>
      </c>
      <c r="C99" s="4">
        <v>3</v>
      </c>
      <c r="D99" s="13" t="s">
        <v>381</v>
      </c>
      <c r="E99" s="4"/>
      <c r="F99" s="4"/>
      <c r="G99" s="4">
        <f t="shared" si="1"/>
        <v>3</v>
      </c>
    </row>
    <row r="100" spans="1:7" ht="14.25">
      <c r="A100" s="12">
        <v>98</v>
      </c>
      <c r="B100" s="4" t="s">
        <v>495</v>
      </c>
      <c r="C100" s="4">
        <v>102</v>
      </c>
      <c r="D100" s="13" t="s">
        <v>496</v>
      </c>
      <c r="E100" s="4"/>
      <c r="F100" s="4"/>
      <c r="G100" s="4">
        <f t="shared" si="1"/>
        <v>102</v>
      </c>
    </row>
    <row r="101" spans="1:7" ht="14.25">
      <c r="A101" s="12">
        <v>99</v>
      </c>
      <c r="B101" s="4" t="s">
        <v>497</v>
      </c>
      <c r="C101" s="4"/>
      <c r="D101" s="13"/>
      <c r="E101" s="4"/>
      <c r="F101" s="4"/>
      <c r="G101" s="4">
        <f t="shared" si="1"/>
        <v>0</v>
      </c>
    </row>
    <row r="102" spans="1:7" ht="14.25">
      <c r="A102" s="12">
        <v>100</v>
      </c>
      <c r="B102" s="4" t="s">
        <v>498</v>
      </c>
      <c r="C102" s="4">
        <v>1</v>
      </c>
      <c r="D102" s="13" t="s">
        <v>381</v>
      </c>
      <c r="E102" s="4"/>
      <c r="F102" s="4"/>
      <c r="G102" s="4">
        <f t="shared" si="1"/>
        <v>1</v>
      </c>
    </row>
    <row r="103" spans="1:7" ht="14.25">
      <c r="A103" s="12">
        <v>101</v>
      </c>
      <c r="B103" s="4" t="s">
        <v>499</v>
      </c>
      <c r="C103" s="4">
        <v>1</v>
      </c>
      <c r="D103" s="13" t="s">
        <v>381</v>
      </c>
      <c r="E103" s="4"/>
      <c r="F103" s="4"/>
      <c r="G103" s="4">
        <f t="shared" si="1"/>
        <v>1</v>
      </c>
    </row>
    <row r="104" spans="1:7" ht="14.25">
      <c r="A104" s="12">
        <v>102</v>
      </c>
      <c r="B104" s="14" t="s">
        <v>500</v>
      </c>
      <c r="C104" s="14">
        <v>1</v>
      </c>
      <c r="D104" s="15" t="s">
        <v>381</v>
      </c>
      <c r="E104" s="4"/>
      <c r="F104" s="4"/>
      <c r="G104" s="4">
        <f t="shared" si="1"/>
        <v>1</v>
      </c>
    </row>
    <row r="105" spans="1:7" ht="14.25">
      <c r="A105" s="12">
        <v>103</v>
      </c>
      <c r="B105" s="14" t="s">
        <v>501</v>
      </c>
      <c r="C105" s="14">
        <v>68</v>
      </c>
      <c r="D105" s="15" t="s">
        <v>502</v>
      </c>
      <c r="E105" s="4"/>
      <c r="F105" s="4"/>
      <c r="G105" s="4">
        <f t="shared" si="1"/>
        <v>68</v>
      </c>
    </row>
    <row r="106" spans="1:7" ht="14.25">
      <c r="A106" s="12">
        <v>104</v>
      </c>
      <c r="B106" s="14" t="s">
        <v>503</v>
      </c>
      <c r="C106" s="14">
        <v>2</v>
      </c>
      <c r="D106" s="15" t="s">
        <v>502</v>
      </c>
      <c r="E106" s="4"/>
      <c r="F106" s="4"/>
      <c r="G106" s="4">
        <f t="shared" si="1"/>
        <v>2</v>
      </c>
    </row>
    <row r="107" spans="1:7" ht="14.25">
      <c r="A107" s="12">
        <v>105</v>
      </c>
      <c r="B107" s="14" t="s">
        <v>504</v>
      </c>
      <c r="C107" s="14">
        <v>1</v>
      </c>
      <c r="D107" s="15" t="s">
        <v>502</v>
      </c>
      <c r="E107" s="4"/>
      <c r="F107" s="4"/>
      <c r="G107" s="4">
        <f t="shared" si="1"/>
        <v>1</v>
      </c>
    </row>
    <row r="108" spans="1:7" ht="14.25">
      <c r="A108" s="12">
        <v>106</v>
      </c>
      <c r="B108" s="14" t="s">
        <v>505</v>
      </c>
      <c r="C108" s="14">
        <v>1</v>
      </c>
      <c r="D108" s="15" t="s">
        <v>502</v>
      </c>
      <c r="E108" s="4"/>
      <c r="F108" s="4"/>
      <c r="G108" s="4">
        <f t="shared" si="1"/>
        <v>1</v>
      </c>
    </row>
    <row r="109" spans="1:7" ht="14.25">
      <c r="A109" s="12">
        <v>107</v>
      </c>
      <c r="B109" s="14" t="s">
        <v>506</v>
      </c>
      <c r="C109" s="14">
        <v>1</v>
      </c>
      <c r="D109" s="15" t="s">
        <v>502</v>
      </c>
      <c r="E109" s="4"/>
      <c r="F109" s="4"/>
      <c r="G109" s="4">
        <f t="shared" si="1"/>
        <v>1</v>
      </c>
    </row>
    <row r="110" spans="1:7" ht="14.25">
      <c r="A110" s="12">
        <v>108</v>
      </c>
      <c r="B110" s="14" t="s">
        <v>507</v>
      </c>
      <c r="C110" s="14">
        <v>1</v>
      </c>
      <c r="D110" s="15" t="s">
        <v>502</v>
      </c>
      <c r="E110" s="4"/>
      <c r="F110" s="4"/>
      <c r="G110" s="4">
        <f t="shared" si="1"/>
        <v>1</v>
      </c>
    </row>
    <row r="111" spans="1:7" ht="14.25">
      <c r="A111" s="12">
        <v>109</v>
      </c>
      <c r="B111" s="14" t="s">
        <v>508</v>
      </c>
      <c r="C111" s="14">
        <v>1</v>
      </c>
      <c r="D111" s="15" t="s">
        <v>502</v>
      </c>
      <c r="E111" s="4"/>
      <c r="F111" s="4"/>
      <c r="G111" s="4">
        <f t="shared" si="1"/>
        <v>1</v>
      </c>
    </row>
    <row r="112" spans="1:7" ht="14.25">
      <c r="A112" s="12">
        <v>110</v>
      </c>
      <c r="B112" s="14" t="s">
        <v>509</v>
      </c>
      <c r="C112" s="14">
        <v>1</v>
      </c>
      <c r="D112" s="15" t="s">
        <v>502</v>
      </c>
      <c r="E112" s="4"/>
      <c r="F112" s="4"/>
      <c r="G112" s="4">
        <f t="shared" si="1"/>
        <v>1</v>
      </c>
    </row>
    <row r="113" spans="1:7" ht="14.25">
      <c r="A113" s="12">
        <v>111</v>
      </c>
      <c r="B113" s="14" t="s">
        <v>510</v>
      </c>
      <c r="C113" s="14">
        <v>6</v>
      </c>
      <c r="D113" s="13">
        <v>6</v>
      </c>
      <c r="E113" s="4"/>
      <c r="F113" s="4"/>
      <c r="G113" s="4">
        <f t="shared" si="1"/>
        <v>6</v>
      </c>
    </row>
    <row r="114" spans="1:7" ht="14.25">
      <c r="A114" s="12">
        <v>112</v>
      </c>
      <c r="B114" s="14" t="s">
        <v>511</v>
      </c>
      <c r="C114" s="14">
        <v>6</v>
      </c>
      <c r="D114" s="13">
        <v>6</v>
      </c>
      <c r="E114" s="4"/>
      <c r="F114" s="4"/>
      <c r="G114" s="4">
        <f t="shared" si="1"/>
        <v>6</v>
      </c>
    </row>
    <row r="115" spans="1:7" ht="14.25">
      <c r="A115" s="12">
        <v>113</v>
      </c>
      <c r="B115" s="14" t="s">
        <v>512</v>
      </c>
      <c r="C115" s="14">
        <v>1</v>
      </c>
      <c r="D115" s="15" t="s">
        <v>513</v>
      </c>
      <c r="E115" s="4"/>
      <c r="F115" s="4"/>
      <c r="G115" s="4">
        <f t="shared" si="1"/>
        <v>1</v>
      </c>
    </row>
    <row r="116" spans="1:7" ht="14.25">
      <c r="A116" s="12">
        <v>114</v>
      </c>
      <c r="B116" s="14" t="s">
        <v>514</v>
      </c>
      <c r="C116" s="14">
        <v>5</v>
      </c>
      <c r="D116" s="15" t="s">
        <v>513</v>
      </c>
      <c r="E116" s="4"/>
      <c r="F116" s="4"/>
      <c r="G116" s="4">
        <f t="shared" si="1"/>
        <v>5</v>
      </c>
    </row>
    <row r="117" spans="1:7" ht="14.25">
      <c r="A117" s="12">
        <v>115</v>
      </c>
      <c r="B117" s="14" t="s">
        <v>515</v>
      </c>
      <c r="C117" s="14">
        <v>1</v>
      </c>
      <c r="D117" s="15" t="s">
        <v>513</v>
      </c>
      <c r="E117" s="4"/>
      <c r="F117" s="4"/>
      <c r="G117" s="4">
        <f t="shared" si="1"/>
        <v>1</v>
      </c>
    </row>
    <row r="118" spans="1:7" ht="14.25">
      <c r="A118" s="12">
        <v>116</v>
      </c>
      <c r="B118" s="14" t="s">
        <v>516</v>
      </c>
      <c r="C118" s="14">
        <v>1</v>
      </c>
      <c r="D118" s="13"/>
      <c r="E118" s="4"/>
      <c r="F118" s="4"/>
      <c r="G118" s="4">
        <f t="shared" si="1"/>
        <v>1</v>
      </c>
    </row>
    <row r="119" spans="1:7" ht="14.25">
      <c r="A119" s="12">
        <v>117</v>
      </c>
      <c r="B119" s="14" t="s">
        <v>517</v>
      </c>
      <c r="C119" s="14">
        <v>1</v>
      </c>
      <c r="D119" s="13"/>
      <c r="E119" s="4"/>
      <c r="F119" s="4"/>
      <c r="G119" s="4">
        <f t="shared" si="1"/>
        <v>1</v>
      </c>
    </row>
    <row r="120" spans="1:7" ht="14.25">
      <c r="A120" s="12">
        <v>118</v>
      </c>
      <c r="B120" s="14" t="s">
        <v>518</v>
      </c>
      <c r="C120" s="14">
        <v>25</v>
      </c>
      <c r="D120" s="15" t="s">
        <v>519</v>
      </c>
      <c r="E120" s="4"/>
      <c r="F120" s="4"/>
      <c r="G120" s="4">
        <f t="shared" si="1"/>
        <v>25</v>
      </c>
    </row>
    <row r="121" spans="1:7" ht="14.25">
      <c r="A121" s="12">
        <v>119</v>
      </c>
      <c r="B121" s="14" t="s">
        <v>520</v>
      </c>
      <c r="C121" s="14">
        <v>1</v>
      </c>
      <c r="D121" s="15" t="s">
        <v>519</v>
      </c>
      <c r="E121" s="4"/>
      <c r="F121" s="4"/>
      <c r="G121" s="4">
        <f t="shared" si="1"/>
        <v>1</v>
      </c>
    </row>
    <row r="122" spans="1:7" ht="14.25">
      <c r="A122" s="12">
        <v>120</v>
      </c>
      <c r="B122" s="14" t="s">
        <v>521</v>
      </c>
      <c r="C122" s="14">
        <v>9</v>
      </c>
      <c r="D122" s="13"/>
      <c r="E122" s="4"/>
      <c r="F122" s="4"/>
      <c r="G122" s="4">
        <f t="shared" si="1"/>
        <v>9</v>
      </c>
    </row>
    <row r="123" spans="1:7" ht="14.25">
      <c r="A123" s="12">
        <v>121</v>
      </c>
      <c r="B123" s="14" t="s">
        <v>522</v>
      </c>
      <c r="C123" s="14">
        <v>5</v>
      </c>
      <c r="D123" s="13"/>
      <c r="E123" s="4"/>
      <c r="F123" s="4"/>
      <c r="G123" s="4">
        <f t="shared" si="1"/>
        <v>5</v>
      </c>
    </row>
    <row r="124" spans="1:7" ht="14.25">
      <c r="A124" s="12">
        <v>122</v>
      </c>
      <c r="B124" s="14" t="s">
        <v>523</v>
      </c>
      <c r="C124" s="14">
        <v>1</v>
      </c>
      <c r="D124" s="13" t="s">
        <v>410</v>
      </c>
      <c r="E124" s="4"/>
      <c r="F124" s="4"/>
      <c r="G124" s="4">
        <f t="shared" si="1"/>
        <v>1</v>
      </c>
    </row>
    <row r="125" spans="1:7" ht="14.25">
      <c r="A125" s="12">
        <v>123</v>
      </c>
      <c r="B125" s="14" t="s">
        <v>524</v>
      </c>
      <c r="C125" s="14">
        <v>1</v>
      </c>
      <c r="D125" s="13" t="s">
        <v>410</v>
      </c>
      <c r="E125" s="4"/>
      <c r="F125" s="4"/>
      <c r="G125" s="4">
        <f t="shared" si="1"/>
        <v>1</v>
      </c>
    </row>
    <row r="126" spans="1:7" ht="14.25">
      <c r="A126" s="12">
        <v>124</v>
      </c>
      <c r="B126" s="14" t="s">
        <v>525</v>
      </c>
      <c r="C126" s="14">
        <v>1</v>
      </c>
      <c r="D126" s="13" t="s">
        <v>410</v>
      </c>
      <c r="E126" s="4"/>
      <c r="F126" s="4"/>
      <c r="G126" s="4">
        <f t="shared" si="1"/>
        <v>1</v>
      </c>
    </row>
    <row r="127" spans="1:7" ht="14.25">
      <c r="A127" s="12">
        <v>125</v>
      </c>
      <c r="B127" s="14" t="s">
        <v>526</v>
      </c>
      <c r="C127" s="14">
        <v>4</v>
      </c>
      <c r="D127" s="13" t="s">
        <v>527</v>
      </c>
      <c r="E127" s="4"/>
      <c r="F127" s="4"/>
      <c r="G127" s="4">
        <f t="shared" si="1"/>
        <v>4</v>
      </c>
    </row>
    <row r="128" spans="1:7" ht="14.25">
      <c r="A128" s="12">
        <v>126</v>
      </c>
      <c r="B128" s="14" t="s">
        <v>528</v>
      </c>
      <c r="C128" s="14">
        <v>2</v>
      </c>
      <c r="D128" s="13"/>
      <c r="E128" s="4">
        <v>1</v>
      </c>
      <c r="F128" s="4"/>
      <c r="G128" s="4">
        <f t="shared" si="1"/>
        <v>3</v>
      </c>
    </row>
    <row r="129" spans="1:7" ht="14.25">
      <c r="A129" s="12">
        <v>127</v>
      </c>
      <c r="B129" s="14" t="s">
        <v>529</v>
      </c>
      <c r="C129" s="14">
        <v>5</v>
      </c>
      <c r="D129" s="13" t="s">
        <v>487</v>
      </c>
      <c r="E129" s="4"/>
      <c r="F129" s="4"/>
      <c r="G129" s="4">
        <f t="shared" si="1"/>
        <v>5</v>
      </c>
    </row>
    <row r="130" spans="1:7" ht="14.25">
      <c r="A130" s="12">
        <v>128</v>
      </c>
      <c r="B130" s="14" t="s">
        <v>530</v>
      </c>
      <c r="C130" s="14">
        <v>2</v>
      </c>
      <c r="D130" s="13" t="s">
        <v>531</v>
      </c>
      <c r="E130" s="4"/>
      <c r="F130" s="4"/>
      <c r="G130" s="4">
        <f t="shared" si="1"/>
        <v>2</v>
      </c>
    </row>
    <row r="131" spans="1:7" ht="14.25">
      <c r="A131" s="12">
        <v>129</v>
      </c>
      <c r="B131" s="14" t="s">
        <v>532</v>
      </c>
      <c r="C131" s="14">
        <v>5</v>
      </c>
      <c r="D131" s="13" t="s">
        <v>531</v>
      </c>
      <c r="E131" s="4"/>
      <c r="F131" s="4"/>
      <c r="G131" s="4">
        <f t="shared" si="1"/>
        <v>5</v>
      </c>
    </row>
    <row r="132" spans="1:7" ht="14.25">
      <c r="A132" s="12">
        <v>130</v>
      </c>
      <c r="B132" s="14" t="s">
        <v>533</v>
      </c>
      <c r="C132" s="14">
        <v>1</v>
      </c>
      <c r="D132" s="13" t="s">
        <v>531</v>
      </c>
      <c r="E132" s="4"/>
      <c r="F132" s="4"/>
      <c r="G132" s="4">
        <f t="shared" si="1"/>
        <v>1</v>
      </c>
    </row>
    <row r="133" spans="1:7" ht="14.25">
      <c r="A133" s="12">
        <v>131</v>
      </c>
      <c r="B133" s="14" t="s">
        <v>534</v>
      </c>
      <c r="C133" s="14">
        <f>3+8</f>
        <v>11</v>
      </c>
      <c r="D133" s="13" t="s">
        <v>535</v>
      </c>
      <c r="E133" s="4"/>
      <c r="F133" s="4"/>
      <c r="G133" s="4">
        <f t="shared" si="1"/>
        <v>11</v>
      </c>
    </row>
    <row r="134" spans="1:7" ht="14.25">
      <c r="A134" s="12">
        <v>132</v>
      </c>
      <c r="B134" s="14" t="s">
        <v>536</v>
      </c>
      <c r="C134" s="14">
        <v>2</v>
      </c>
      <c r="D134" s="13" t="s">
        <v>531</v>
      </c>
      <c r="E134" s="4"/>
      <c r="F134" s="4"/>
      <c r="G134" s="4">
        <f t="shared" si="1"/>
        <v>2</v>
      </c>
    </row>
    <row r="135" spans="1:7" ht="14.25">
      <c r="A135" s="12">
        <v>133</v>
      </c>
      <c r="B135" s="14" t="s">
        <v>537</v>
      </c>
      <c r="C135" s="14">
        <v>10</v>
      </c>
      <c r="D135" s="13" t="s">
        <v>538</v>
      </c>
      <c r="E135" s="4"/>
      <c r="F135" s="4"/>
      <c r="G135" s="4">
        <f t="shared" si="1"/>
        <v>10</v>
      </c>
    </row>
    <row r="136" spans="1:7" ht="14.25">
      <c r="A136" s="12">
        <v>134</v>
      </c>
      <c r="B136" s="14" t="s">
        <v>539</v>
      </c>
      <c r="C136" s="14">
        <v>20</v>
      </c>
      <c r="D136" s="13" t="s">
        <v>540</v>
      </c>
      <c r="E136" s="4"/>
      <c r="F136" s="4"/>
      <c r="G136" s="4">
        <f t="shared" si="1"/>
        <v>20</v>
      </c>
    </row>
    <row r="137" spans="1:7" ht="14.25">
      <c r="A137" s="12">
        <v>135</v>
      </c>
      <c r="B137" s="14" t="s">
        <v>541</v>
      </c>
      <c r="C137" s="14">
        <v>11</v>
      </c>
      <c r="D137" s="13" t="s">
        <v>540</v>
      </c>
      <c r="E137" s="4"/>
      <c r="F137" s="4"/>
      <c r="G137" s="4">
        <f aca="true" t="shared" si="2" ref="G137:G201">C137+E137-F137</f>
        <v>11</v>
      </c>
    </row>
    <row r="138" spans="1:7" ht="14.25">
      <c r="A138" s="12">
        <v>136</v>
      </c>
      <c r="B138" s="14" t="s">
        <v>542</v>
      </c>
      <c r="C138" s="14">
        <v>2</v>
      </c>
      <c r="D138" s="13" t="s">
        <v>540</v>
      </c>
      <c r="E138" s="4"/>
      <c r="F138" s="4"/>
      <c r="G138" s="4">
        <f t="shared" si="2"/>
        <v>2</v>
      </c>
    </row>
    <row r="139" spans="1:7" ht="14.25">
      <c r="A139" s="12">
        <v>137</v>
      </c>
      <c r="B139" s="14" t="s">
        <v>543</v>
      </c>
      <c r="C139" s="14">
        <v>1</v>
      </c>
      <c r="D139" s="13" t="s">
        <v>544</v>
      </c>
      <c r="E139" s="4"/>
      <c r="F139" s="4"/>
      <c r="G139" s="4">
        <f t="shared" si="2"/>
        <v>1</v>
      </c>
    </row>
    <row r="140" spans="1:7" ht="14.25">
      <c r="A140" s="12">
        <v>138</v>
      </c>
      <c r="B140" s="14" t="s">
        <v>545</v>
      </c>
      <c r="C140" s="14">
        <v>18</v>
      </c>
      <c r="D140" s="13" t="s">
        <v>544</v>
      </c>
      <c r="E140" s="4"/>
      <c r="F140" s="4"/>
      <c r="G140" s="4">
        <f t="shared" si="2"/>
        <v>18</v>
      </c>
    </row>
    <row r="141" spans="1:7" ht="14.25">
      <c r="A141" s="12">
        <v>139</v>
      </c>
      <c r="B141" s="14" t="s">
        <v>546</v>
      </c>
      <c r="C141" s="14">
        <f>1+1</f>
        <v>2</v>
      </c>
      <c r="D141" s="13" t="s">
        <v>547</v>
      </c>
      <c r="E141" s="4"/>
      <c r="F141" s="4"/>
      <c r="G141" s="4">
        <f t="shared" si="2"/>
        <v>2</v>
      </c>
    </row>
    <row r="142" spans="1:7" ht="14.25">
      <c r="A142" s="12">
        <v>140</v>
      </c>
      <c r="B142" s="14" t="s">
        <v>548</v>
      </c>
      <c r="C142" s="14">
        <v>3</v>
      </c>
      <c r="D142" s="13" t="s">
        <v>544</v>
      </c>
      <c r="E142" s="4"/>
      <c r="F142" s="4"/>
      <c r="G142" s="4">
        <f t="shared" si="2"/>
        <v>3</v>
      </c>
    </row>
    <row r="143" spans="1:7" ht="14.25">
      <c r="A143" s="12">
        <v>141</v>
      </c>
      <c r="B143" s="14" t="s">
        <v>549</v>
      </c>
      <c r="C143" s="14">
        <v>3</v>
      </c>
      <c r="D143" s="13" t="s">
        <v>544</v>
      </c>
      <c r="E143" s="4"/>
      <c r="F143" s="4"/>
      <c r="G143" s="4">
        <f t="shared" si="2"/>
        <v>3</v>
      </c>
    </row>
    <row r="144" spans="1:7" ht="14.25">
      <c r="A144" s="12">
        <v>142</v>
      </c>
      <c r="B144" s="14" t="s">
        <v>550</v>
      </c>
      <c r="C144" s="14">
        <v>1</v>
      </c>
      <c r="D144" s="13" t="s">
        <v>544</v>
      </c>
      <c r="E144" s="4"/>
      <c r="F144" s="4"/>
      <c r="G144" s="4">
        <f t="shared" si="2"/>
        <v>1</v>
      </c>
    </row>
    <row r="145" spans="1:7" ht="14.25">
      <c r="A145" s="12">
        <v>143</v>
      </c>
      <c r="B145" s="14" t="s">
        <v>551</v>
      </c>
      <c r="C145" s="14">
        <v>17</v>
      </c>
      <c r="D145" s="13" t="s">
        <v>544</v>
      </c>
      <c r="E145" s="4"/>
      <c r="F145" s="4"/>
      <c r="G145" s="4">
        <f t="shared" si="2"/>
        <v>17</v>
      </c>
    </row>
    <row r="146" spans="1:7" ht="14.25">
      <c r="A146" s="12">
        <v>144</v>
      </c>
      <c r="B146" s="14" t="s">
        <v>552</v>
      </c>
      <c r="C146" s="14">
        <v>2</v>
      </c>
      <c r="D146" s="13" t="s">
        <v>544</v>
      </c>
      <c r="E146" s="4"/>
      <c r="F146" s="4"/>
      <c r="G146" s="4">
        <f t="shared" si="2"/>
        <v>2</v>
      </c>
    </row>
    <row r="147" spans="1:7" ht="14.25">
      <c r="A147" s="12">
        <v>145</v>
      </c>
      <c r="B147" s="14" t="s">
        <v>553</v>
      </c>
      <c r="C147" s="14">
        <v>3</v>
      </c>
      <c r="D147" s="13" t="s">
        <v>544</v>
      </c>
      <c r="E147" s="4"/>
      <c r="F147" s="4"/>
      <c r="G147" s="4">
        <f t="shared" si="2"/>
        <v>3</v>
      </c>
    </row>
    <row r="148" spans="1:7" ht="14.25">
      <c r="A148" s="12">
        <v>146</v>
      </c>
      <c r="B148" s="14" t="s">
        <v>554</v>
      </c>
      <c r="C148" s="14">
        <v>1</v>
      </c>
      <c r="D148" s="13">
        <v>1</v>
      </c>
      <c r="E148" s="4"/>
      <c r="F148" s="4"/>
      <c r="G148" s="4">
        <f t="shared" si="2"/>
        <v>1</v>
      </c>
    </row>
    <row r="149" spans="1:7" ht="14.25">
      <c r="A149" s="12">
        <v>147</v>
      </c>
      <c r="B149" s="14" t="s">
        <v>555</v>
      </c>
      <c r="C149" s="14">
        <v>1</v>
      </c>
      <c r="D149" s="13">
        <v>1</v>
      </c>
      <c r="E149" s="4"/>
      <c r="F149" s="4"/>
      <c r="G149" s="4">
        <f t="shared" si="2"/>
        <v>1</v>
      </c>
    </row>
    <row r="150" spans="1:7" ht="14.25">
      <c r="A150" s="12">
        <v>148</v>
      </c>
      <c r="B150" s="14" t="s">
        <v>556</v>
      </c>
      <c r="C150" s="14">
        <v>1</v>
      </c>
      <c r="D150" s="13">
        <v>1</v>
      </c>
      <c r="E150" s="4"/>
      <c r="F150" s="4"/>
      <c r="G150" s="4">
        <f t="shared" si="2"/>
        <v>1</v>
      </c>
    </row>
    <row r="151" spans="1:7" ht="14.25">
      <c r="A151" s="12">
        <v>149</v>
      </c>
      <c r="B151" s="14" t="s">
        <v>557</v>
      </c>
      <c r="C151" s="14">
        <v>1</v>
      </c>
      <c r="D151" s="13">
        <v>1</v>
      </c>
      <c r="E151" s="4"/>
      <c r="F151" s="4"/>
      <c r="G151" s="4">
        <f t="shared" si="2"/>
        <v>1</v>
      </c>
    </row>
    <row r="152" spans="1:7" ht="14.25">
      <c r="A152" s="12">
        <v>150</v>
      </c>
      <c r="B152" s="14" t="s">
        <v>558</v>
      </c>
      <c r="C152" s="14">
        <v>1</v>
      </c>
      <c r="D152" s="13">
        <v>1</v>
      </c>
      <c r="E152" s="4"/>
      <c r="F152" s="4"/>
      <c r="G152" s="4">
        <f t="shared" si="2"/>
        <v>1</v>
      </c>
    </row>
    <row r="153" spans="1:7" ht="14.25">
      <c r="A153" s="12">
        <v>151</v>
      </c>
      <c r="B153" s="14" t="s">
        <v>559</v>
      </c>
      <c r="C153" s="14">
        <v>8</v>
      </c>
      <c r="D153" s="13">
        <v>1</v>
      </c>
      <c r="E153" s="4"/>
      <c r="F153" s="4"/>
      <c r="G153" s="4">
        <f t="shared" si="2"/>
        <v>8</v>
      </c>
    </row>
    <row r="154" spans="1:7" ht="14.25">
      <c r="A154" s="12">
        <v>152</v>
      </c>
      <c r="B154" s="14" t="s">
        <v>560</v>
      </c>
      <c r="C154" s="14">
        <v>1</v>
      </c>
      <c r="D154" s="13" t="s">
        <v>561</v>
      </c>
      <c r="E154" s="4"/>
      <c r="F154" s="4"/>
      <c r="G154" s="4">
        <f t="shared" si="2"/>
        <v>1</v>
      </c>
    </row>
    <row r="155" spans="1:7" ht="14.25">
      <c r="A155" s="12">
        <v>153</v>
      </c>
      <c r="B155" s="14" t="s">
        <v>562</v>
      </c>
      <c r="C155" s="14">
        <v>1</v>
      </c>
      <c r="D155" s="13" t="s">
        <v>561</v>
      </c>
      <c r="E155" s="4"/>
      <c r="F155" s="4"/>
      <c r="G155" s="4">
        <f t="shared" si="2"/>
        <v>1</v>
      </c>
    </row>
    <row r="156" spans="1:7" ht="14.25">
      <c r="A156" s="12">
        <v>154</v>
      </c>
      <c r="B156" s="14" t="s">
        <v>563</v>
      </c>
      <c r="C156" s="14">
        <v>1</v>
      </c>
      <c r="D156" s="13" t="s">
        <v>561</v>
      </c>
      <c r="E156" s="4"/>
      <c r="F156" s="4"/>
      <c r="G156" s="4">
        <f t="shared" si="2"/>
        <v>1</v>
      </c>
    </row>
    <row r="157" spans="1:7" ht="14.25">
      <c r="A157" s="12">
        <v>155</v>
      </c>
      <c r="B157" s="14" t="s">
        <v>564</v>
      </c>
      <c r="C157" s="14">
        <f>1+4</f>
        <v>5</v>
      </c>
      <c r="D157" s="13" t="s">
        <v>565</v>
      </c>
      <c r="E157" s="4"/>
      <c r="F157" s="4"/>
      <c r="G157" s="4">
        <f t="shared" si="2"/>
        <v>5</v>
      </c>
    </row>
    <row r="158" spans="1:7" ht="14.25">
      <c r="A158" s="12">
        <v>156</v>
      </c>
      <c r="B158" s="14" t="s">
        <v>566</v>
      </c>
      <c r="C158" s="14">
        <v>1</v>
      </c>
      <c r="D158" s="13" t="s">
        <v>561</v>
      </c>
      <c r="E158" s="4"/>
      <c r="F158" s="4"/>
      <c r="G158" s="4">
        <f t="shared" si="2"/>
        <v>1</v>
      </c>
    </row>
    <row r="159" spans="1:7" ht="14.25">
      <c r="A159" s="12">
        <v>157</v>
      </c>
      <c r="B159" s="14" t="s">
        <v>567</v>
      </c>
      <c r="C159" s="14">
        <v>1</v>
      </c>
      <c r="D159" s="13" t="s">
        <v>561</v>
      </c>
      <c r="E159" s="4"/>
      <c r="F159" s="4"/>
      <c r="G159" s="4">
        <f t="shared" si="2"/>
        <v>1</v>
      </c>
    </row>
    <row r="160" spans="1:7" ht="14.25">
      <c r="A160" s="12">
        <v>158</v>
      </c>
      <c r="B160" s="14" t="s">
        <v>568</v>
      </c>
      <c r="C160" s="14">
        <v>1</v>
      </c>
      <c r="D160" s="13" t="s">
        <v>561</v>
      </c>
      <c r="E160" s="4"/>
      <c r="F160" s="4"/>
      <c r="G160" s="4">
        <f t="shared" si="2"/>
        <v>1</v>
      </c>
    </row>
    <row r="161" spans="1:7" ht="14.25">
      <c r="A161" s="12">
        <v>159</v>
      </c>
      <c r="B161" s="14" t="s">
        <v>569</v>
      </c>
      <c r="C161" s="14">
        <v>3</v>
      </c>
      <c r="D161" s="13" t="s">
        <v>561</v>
      </c>
      <c r="E161" s="4"/>
      <c r="F161" s="4"/>
      <c r="G161" s="4">
        <f t="shared" si="2"/>
        <v>3</v>
      </c>
    </row>
    <row r="162" spans="1:7" ht="14.25">
      <c r="A162" s="12">
        <v>160</v>
      </c>
      <c r="B162" s="14" t="s">
        <v>570</v>
      </c>
      <c r="C162" s="14">
        <v>2</v>
      </c>
      <c r="D162" s="13" t="s">
        <v>561</v>
      </c>
      <c r="E162" s="4"/>
      <c r="F162" s="4"/>
      <c r="G162" s="4">
        <f t="shared" si="2"/>
        <v>2</v>
      </c>
    </row>
    <row r="163" spans="1:7" ht="28.5">
      <c r="A163" s="12">
        <v>161</v>
      </c>
      <c r="B163" s="14" t="s">
        <v>571</v>
      </c>
      <c r="C163" s="14">
        <f>44+3+1</f>
        <v>48</v>
      </c>
      <c r="D163" s="13" t="s">
        <v>572</v>
      </c>
      <c r="E163" s="4"/>
      <c r="F163" s="4"/>
      <c r="G163" s="4">
        <f t="shared" si="2"/>
        <v>48</v>
      </c>
    </row>
    <row r="164" spans="1:7" ht="14.25">
      <c r="A164" s="12">
        <v>162</v>
      </c>
      <c r="B164" s="14" t="s">
        <v>573</v>
      </c>
      <c r="C164" s="14">
        <v>9</v>
      </c>
      <c r="D164" s="13" t="s">
        <v>574</v>
      </c>
      <c r="E164" s="4"/>
      <c r="F164" s="4"/>
      <c r="G164" s="4">
        <f t="shared" si="2"/>
        <v>9</v>
      </c>
    </row>
    <row r="165" spans="1:7" ht="14.25">
      <c r="A165" s="12">
        <v>163</v>
      </c>
      <c r="B165" s="14" t="s">
        <v>575</v>
      </c>
      <c r="C165" s="14">
        <v>30</v>
      </c>
      <c r="D165" s="13" t="s">
        <v>576</v>
      </c>
      <c r="E165" s="4"/>
      <c r="F165" s="4"/>
      <c r="G165" s="4">
        <f t="shared" si="2"/>
        <v>30</v>
      </c>
    </row>
    <row r="166" spans="1:7" ht="14.25">
      <c r="A166" s="12">
        <v>164</v>
      </c>
      <c r="B166" s="14" t="s">
        <v>577</v>
      </c>
      <c r="C166" s="14">
        <v>2</v>
      </c>
      <c r="D166" s="13" t="s">
        <v>578</v>
      </c>
      <c r="E166" s="4"/>
      <c r="F166" s="4"/>
      <c r="G166" s="4">
        <f t="shared" si="2"/>
        <v>2</v>
      </c>
    </row>
    <row r="167" spans="1:7" ht="14.25">
      <c r="A167" s="12">
        <v>165</v>
      </c>
      <c r="B167" s="14" t="s">
        <v>579</v>
      </c>
      <c r="C167" s="14">
        <v>9</v>
      </c>
      <c r="D167" s="13" t="s">
        <v>578</v>
      </c>
      <c r="E167" s="4"/>
      <c r="F167" s="4"/>
      <c r="G167" s="4">
        <f t="shared" si="2"/>
        <v>9</v>
      </c>
    </row>
    <row r="168" spans="1:7" ht="14.25">
      <c r="A168" s="12">
        <v>166</v>
      </c>
      <c r="B168" s="14" t="s">
        <v>580</v>
      </c>
      <c r="C168" s="14">
        <v>1</v>
      </c>
      <c r="D168" s="13" t="s">
        <v>578</v>
      </c>
      <c r="E168" s="4"/>
      <c r="F168" s="4"/>
      <c r="G168" s="4">
        <f t="shared" si="2"/>
        <v>1</v>
      </c>
    </row>
    <row r="169" spans="1:7" ht="14.25">
      <c r="A169" s="12">
        <v>167</v>
      </c>
      <c r="B169" s="14" t="s">
        <v>581</v>
      </c>
      <c r="C169" s="14">
        <v>1</v>
      </c>
      <c r="D169" s="13" t="s">
        <v>578</v>
      </c>
      <c r="E169" s="4"/>
      <c r="F169" s="4"/>
      <c r="G169" s="4">
        <f t="shared" si="2"/>
        <v>1</v>
      </c>
    </row>
    <row r="170" spans="1:7" ht="14.25">
      <c r="A170" s="12">
        <v>168</v>
      </c>
      <c r="B170" s="14" t="s">
        <v>582</v>
      </c>
      <c r="C170" s="14">
        <f>8+3</f>
        <v>11</v>
      </c>
      <c r="D170" s="13" t="s">
        <v>583</v>
      </c>
      <c r="E170" s="4"/>
      <c r="F170" s="4"/>
      <c r="G170" s="4">
        <f t="shared" si="2"/>
        <v>11</v>
      </c>
    </row>
    <row r="171" spans="1:7" ht="14.25">
      <c r="A171" s="12">
        <v>169</v>
      </c>
      <c r="B171" s="14" t="s">
        <v>584</v>
      </c>
      <c r="C171" s="14">
        <v>3</v>
      </c>
      <c r="D171" s="13" t="s">
        <v>578</v>
      </c>
      <c r="E171" s="4"/>
      <c r="F171" s="4"/>
      <c r="G171" s="4">
        <f t="shared" si="2"/>
        <v>3</v>
      </c>
    </row>
    <row r="172" spans="1:7" ht="14.25">
      <c r="A172" s="12">
        <v>170</v>
      </c>
      <c r="B172" s="14" t="s">
        <v>585</v>
      </c>
      <c r="C172" s="14">
        <v>10</v>
      </c>
      <c r="D172" s="13" t="s">
        <v>578</v>
      </c>
      <c r="E172" s="4"/>
      <c r="F172" s="4"/>
      <c r="G172" s="4">
        <f t="shared" si="2"/>
        <v>10</v>
      </c>
    </row>
    <row r="173" spans="1:7" ht="28.5">
      <c r="A173" s="12">
        <v>171</v>
      </c>
      <c r="B173" s="14" t="s">
        <v>586</v>
      </c>
      <c r="C173" s="14">
        <f>10+11+6+10+7+17</f>
        <v>61</v>
      </c>
      <c r="D173" s="13" t="s">
        <v>587</v>
      </c>
      <c r="E173" s="4"/>
      <c r="F173" s="4"/>
      <c r="G173" s="4">
        <f t="shared" si="2"/>
        <v>61</v>
      </c>
    </row>
    <row r="174" spans="1:7" ht="14.25">
      <c r="A174" s="12">
        <v>172</v>
      </c>
      <c r="B174" s="14" t="s">
        <v>588</v>
      </c>
      <c r="C174" s="14">
        <v>1</v>
      </c>
      <c r="D174" s="13"/>
      <c r="E174" s="4"/>
      <c r="F174" s="4"/>
      <c r="G174" s="4">
        <f t="shared" si="2"/>
        <v>1</v>
      </c>
    </row>
    <row r="175" spans="1:7" ht="14.25">
      <c r="A175" s="12">
        <v>173</v>
      </c>
      <c r="B175" s="14" t="s">
        <v>589</v>
      </c>
      <c r="C175" s="14">
        <v>5</v>
      </c>
      <c r="D175" s="13">
        <v>4</v>
      </c>
      <c r="E175" s="4"/>
      <c r="F175" s="4"/>
      <c r="G175" s="4">
        <f t="shared" si="2"/>
        <v>5</v>
      </c>
    </row>
    <row r="176" spans="1:7" ht="14.25">
      <c r="A176" s="12">
        <v>174</v>
      </c>
      <c r="B176" s="14" t="s">
        <v>590</v>
      </c>
      <c r="C176" s="14">
        <v>3</v>
      </c>
      <c r="D176" s="13">
        <v>4</v>
      </c>
      <c r="E176" s="4"/>
      <c r="F176" s="4"/>
      <c r="G176" s="4">
        <f t="shared" si="2"/>
        <v>3</v>
      </c>
    </row>
    <row r="177" spans="1:7" ht="14.25">
      <c r="A177" s="12">
        <v>175</v>
      </c>
      <c r="B177" s="14" t="s">
        <v>591</v>
      </c>
      <c r="C177" s="14">
        <v>1</v>
      </c>
      <c r="D177" s="13">
        <v>4</v>
      </c>
      <c r="E177" s="4"/>
      <c r="F177" s="4"/>
      <c r="G177" s="4">
        <f t="shared" si="2"/>
        <v>1</v>
      </c>
    </row>
    <row r="178" spans="1:7" ht="14.25">
      <c r="A178" s="12">
        <v>176</v>
      </c>
      <c r="B178" s="14" t="s">
        <v>592</v>
      </c>
      <c r="C178" s="14">
        <v>5</v>
      </c>
      <c r="D178" s="13">
        <v>4</v>
      </c>
      <c r="E178" s="4"/>
      <c r="F178" s="4"/>
      <c r="G178" s="4">
        <f t="shared" si="2"/>
        <v>5</v>
      </c>
    </row>
    <row r="179" spans="1:7" ht="14.25">
      <c r="A179" s="12">
        <v>177</v>
      </c>
      <c r="B179" s="14" t="s">
        <v>593</v>
      </c>
      <c r="C179" s="14">
        <v>1</v>
      </c>
      <c r="D179" s="13">
        <v>4</v>
      </c>
      <c r="E179" s="4"/>
      <c r="F179" s="4"/>
      <c r="G179" s="4">
        <f t="shared" si="2"/>
        <v>1</v>
      </c>
    </row>
    <row r="180" spans="1:7" ht="14.25">
      <c r="A180" s="12">
        <v>178</v>
      </c>
      <c r="B180" s="14" t="s">
        <v>594</v>
      </c>
      <c r="C180" s="14">
        <v>3</v>
      </c>
      <c r="D180" s="13" t="s">
        <v>595</v>
      </c>
      <c r="E180" s="4"/>
      <c r="F180" s="4"/>
      <c r="G180" s="4">
        <f t="shared" si="2"/>
        <v>3</v>
      </c>
    </row>
    <row r="181" spans="1:7" ht="14.25">
      <c r="A181" s="12">
        <v>179</v>
      </c>
      <c r="B181" s="14" t="s">
        <v>596</v>
      </c>
      <c r="C181" s="14">
        <v>2</v>
      </c>
      <c r="D181" s="13" t="s">
        <v>595</v>
      </c>
      <c r="E181" s="4"/>
      <c r="F181" s="4"/>
      <c r="G181" s="4">
        <f t="shared" si="2"/>
        <v>2</v>
      </c>
    </row>
    <row r="182" spans="1:7" ht="14.25">
      <c r="A182" s="12">
        <v>180</v>
      </c>
      <c r="B182" s="14" t="s">
        <v>597</v>
      </c>
      <c r="C182" s="14">
        <v>4</v>
      </c>
      <c r="D182" s="13" t="s">
        <v>595</v>
      </c>
      <c r="E182" s="4"/>
      <c r="F182" s="4"/>
      <c r="G182" s="4">
        <f t="shared" si="2"/>
        <v>4</v>
      </c>
    </row>
    <row r="183" spans="1:7" ht="14.25">
      <c r="A183" s="12">
        <v>181</v>
      </c>
      <c r="B183" s="14" t="s">
        <v>598</v>
      </c>
      <c r="C183" s="14">
        <v>1</v>
      </c>
      <c r="D183" s="13" t="s">
        <v>595</v>
      </c>
      <c r="E183" s="4"/>
      <c r="F183" s="4"/>
      <c r="G183" s="4">
        <f t="shared" si="2"/>
        <v>1</v>
      </c>
    </row>
    <row r="184" spans="1:7" ht="14.25">
      <c r="A184" s="12">
        <v>182</v>
      </c>
      <c r="B184" s="14" t="s">
        <v>599</v>
      </c>
      <c r="C184" s="14">
        <v>6</v>
      </c>
      <c r="D184" s="13" t="s">
        <v>595</v>
      </c>
      <c r="E184" s="4"/>
      <c r="F184" s="4"/>
      <c r="G184" s="4">
        <f t="shared" si="2"/>
        <v>6</v>
      </c>
    </row>
    <row r="185" spans="1:7" ht="14.25">
      <c r="A185" s="12">
        <v>183</v>
      </c>
      <c r="B185" s="14" t="s">
        <v>600</v>
      </c>
      <c r="C185" s="14">
        <v>2</v>
      </c>
      <c r="D185" s="13" t="s">
        <v>595</v>
      </c>
      <c r="E185" s="4"/>
      <c r="F185" s="4"/>
      <c r="G185" s="4">
        <f t="shared" si="2"/>
        <v>2</v>
      </c>
    </row>
    <row r="186" spans="1:7" ht="14.25">
      <c r="A186" s="12">
        <v>184</v>
      </c>
      <c r="B186" s="14" t="s">
        <v>601</v>
      </c>
      <c r="C186" s="14">
        <v>5</v>
      </c>
      <c r="D186" s="13" t="s">
        <v>595</v>
      </c>
      <c r="E186" s="4"/>
      <c r="F186" s="4"/>
      <c r="G186" s="4">
        <f t="shared" si="2"/>
        <v>5</v>
      </c>
    </row>
    <row r="187" spans="1:7" ht="14.25">
      <c r="A187" s="12">
        <v>185</v>
      </c>
      <c r="B187" s="14" t="s">
        <v>602</v>
      </c>
      <c r="C187" s="14">
        <v>2</v>
      </c>
      <c r="D187" s="13" t="s">
        <v>595</v>
      </c>
      <c r="E187" s="4"/>
      <c r="F187" s="4"/>
      <c r="G187" s="4">
        <f t="shared" si="2"/>
        <v>2</v>
      </c>
    </row>
    <row r="188" spans="1:7" ht="14.25">
      <c r="A188" s="12">
        <v>186</v>
      </c>
      <c r="B188" s="14" t="s">
        <v>603</v>
      </c>
      <c r="C188" s="14">
        <v>1</v>
      </c>
      <c r="D188" s="13" t="s">
        <v>595</v>
      </c>
      <c r="E188" s="4"/>
      <c r="F188" s="4"/>
      <c r="G188" s="4">
        <f t="shared" si="2"/>
        <v>1</v>
      </c>
    </row>
    <row r="189" spans="1:7" ht="14.25">
      <c r="A189" s="12">
        <v>187</v>
      </c>
      <c r="B189" s="14" t="s">
        <v>604</v>
      </c>
      <c r="C189" s="14">
        <v>2</v>
      </c>
      <c r="D189" s="13" t="s">
        <v>595</v>
      </c>
      <c r="E189" s="4"/>
      <c r="F189" s="4"/>
      <c r="G189" s="4">
        <f t="shared" si="2"/>
        <v>2</v>
      </c>
    </row>
    <row r="190" spans="1:7" ht="14.25">
      <c r="A190" s="12">
        <v>188</v>
      </c>
      <c r="B190" s="14" t="s">
        <v>605</v>
      </c>
      <c r="C190" s="14">
        <v>6</v>
      </c>
      <c r="D190" s="13" t="s">
        <v>595</v>
      </c>
      <c r="E190" s="4"/>
      <c r="F190" s="4"/>
      <c r="G190" s="4">
        <f t="shared" si="2"/>
        <v>6</v>
      </c>
    </row>
    <row r="191" spans="1:7" ht="14.25">
      <c r="A191" s="12">
        <v>189</v>
      </c>
      <c r="B191" s="14" t="s">
        <v>606</v>
      </c>
      <c r="C191" s="14">
        <v>2</v>
      </c>
      <c r="D191" s="13" t="s">
        <v>595</v>
      </c>
      <c r="E191" s="4"/>
      <c r="F191" s="4"/>
      <c r="G191" s="4">
        <f t="shared" si="2"/>
        <v>2</v>
      </c>
    </row>
    <row r="192" spans="1:7" ht="14.25">
      <c r="A192" s="12">
        <v>190</v>
      </c>
      <c r="B192" s="14" t="s">
        <v>607</v>
      </c>
      <c r="C192" s="14">
        <v>1</v>
      </c>
      <c r="D192" s="13" t="s">
        <v>595</v>
      </c>
      <c r="E192" s="4"/>
      <c r="F192" s="4"/>
      <c r="G192" s="4">
        <f t="shared" si="2"/>
        <v>1</v>
      </c>
    </row>
    <row r="193" spans="1:7" ht="14.25">
      <c r="A193" s="12">
        <v>191</v>
      </c>
      <c r="B193" s="4"/>
      <c r="C193" s="4"/>
      <c r="D193" s="13"/>
      <c r="E193" s="4"/>
      <c r="F193" s="4"/>
      <c r="G193" s="4">
        <f t="shared" si="2"/>
        <v>0</v>
      </c>
    </row>
    <row r="194" spans="1:7" ht="14.25">
      <c r="A194" s="12">
        <v>192</v>
      </c>
      <c r="B194" s="14" t="s">
        <v>402</v>
      </c>
      <c r="C194" s="14">
        <v>45</v>
      </c>
      <c r="D194" s="13"/>
      <c r="E194" s="4"/>
      <c r="F194" s="4">
        <v>40</v>
      </c>
      <c r="G194" s="4">
        <f t="shared" si="2"/>
        <v>5</v>
      </c>
    </row>
    <row r="195" spans="1:7" ht="14.25">
      <c r="A195" s="12">
        <v>193</v>
      </c>
      <c r="B195" s="14" t="s">
        <v>469</v>
      </c>
      <c r="C195" s="14">
        <f>96+11</f>
        <v>107</v>
      </c>
      <c r="D195" s="13"/>
      <c r="E195" s="4"/>
      <c r="F195" s="4">
        <v>20</v>
      </c>
      <c r="G195" s="4">
        <f t="shared" si="2"/>
        <v>87</v>
      </c>
    </row>
    <row r="196" spans="1:7" ht="14.25">
      <c r="A196" s="12">
        <v>194</v>
      </c>
      <c r="B196" s="14" t="s">
        <v>419</v>
      </c>
      <c r="C196" s="4">
        <f>7+6+19+34</f>
        <v>66</v>
      </c>
      <c r="D196" s="13"/>
      <c r="E196" s="4"/>
      <c r="F196" s="4"/>
      <c r="G196" s="4">
        <f t="shared" si="2"/>
        <v>66</v>
      </c>
    </row>
    <row r="197" spans="1:7" ht="14.25">
      <c r="A197" s="12">
        <v>195</v>
      </c>
      <c r="B197" s="14" t="s">
        <v>417</v>
      </c>
      <c r="C197" s="14">
        <v>7</v>
      </c>
      <c r="D197" s="13"/>
      <c r="E197" s="4"/>
      <c r="F197" s="4"/>
      <c r="G197" s="4">
        <f t="shared" si="2"/>
        <v>7</v>
      </c>
    </row>
    <row r="198" spans="1:7" ht="14.25">
      <c r="A198" s="12">
        <v>196</v>
      </c>
      <c r="B198" s="14" t="s">
        <v>497</v>
      </c>
      <c r="C198" s="14">
        <v>7</v>
      </c>
      <c r="D198" s="13"/>
      <c r="E198" s="4"/>
      <c r="F198" s="4"/>
      <c r="G198" s="4">
        <f t="shared" si="2"/>
        <v>7</v>
      </c>
    </row>
    <row r="199" spans="1:7" ht="14.25">
      <c r="A199" s="12">
        <v>197</v>
      </c>
      <c r="B199" s="14" t="s">
        <v>371</v>
      </c>
      <c r="C199" s="14">
        <v>7</v>
      </c>
      <c r="D199" s="13"/>
      <c r="E199" s="4"/>
      <c r="F199" s="4"/>
      <c r="G199" s="4">
        <f t="shared" si="2"/>
        <v>7</v>
      </c>
    </row>
    <row r="200" spans="1:7" ht="14.25">
      <c r="A200" s="12">
        <v>198</v>
      </c>
      <c r="B200" s="14" t="s">
        <v>447</v>
      </c>
      <c r="C200" s="14">
        <v>1</v>
      </c>
      <c r="D200" s="13"/>
      <c r="E200" s="4"/>
      <c r="F200" s="4"/>
      <c r="G200" s="4">
        <f t="shared" si="2"/>
        <v>1</v>
      </c>
    </row>
    <row r="201" spans="1:7" ht="14.25">
      <c r="A201" s="12">
        <v>199</v>
      </c>
      <c r="B201" s="4" t="s">
        <v>608</v>
      </c>
      <c r="C201" s="4">
        <v>0</v>
      </c>
      <c r="D201" s="13"/>
      <c r="E201" s="4">
        <v>12</v>
      </c>
      <c r="F201" s="4">
        <v>12</v>
      </c>
      <c r="G201" s="4">
        <f t="shared" si="2"/>
        <v>0</v>
      </c>
    </row>
    <row r="202" spans="1:7" ht="14.25">
      <c r="A202" s="12">
        <v>200</v>
      </c>
      <c r="B202" s="4" t="s">
        <v>609</v>
      </c>
      <c r="C202" s="4">
        <v>0</v>
      </c>
      <c r="D202" s="13"/>
      <c r="E202" s="4">
        <v>100</v>
      </c>
      <c r="F202" s="4">
        <v>85</v>
      </c>
      <c r="G202" s="4">
        <f aca="true" t="shared" si="3" ref="G202:G208">C202+E202-F202</f>
        <v>15</v>
      </c>
    </row>
    <row r="203" spans="1:7" ht="14.25">
      <c r="A203" s="12">
        <v>201</v>
      </c>
      <c r="B203" s="4" t="s">
        <v>610</v>
      </c>
      <c r="C203" s="4">
        <v>0</v>
      </c>
      <c r="D203" s="13"/>
      <c r="E203" s="4">
        <v>6</v>
      </c>
      <c r="F203" s="4">
        <v>6</v>
      </c>
      <c r="G203" s="4">
        <f t="shared" si="3"/>
        <v>0</v>
      </c>
    </row>
    <row r="204" spans="1:7" ht="14.25">
      <c r="A204" s="12">
        <v>202</v>
      </c>
      <c r="B204" s="4" t="s">
        <v>611</v>
      </c>
      <c r="C204" s="4">
        <v>0</v>
      </c>
      <c r="D204" s="13"/>
      <c r="E204" s="4">
        <v>15</v>
      </c>
      <c r="F204" s="4">
        <v>15</v>
      </c>
      <c r="G204" s="4">
        <f t="shared" si="3"/>
        <v>0</v>
      </c>
    </row>
    <row r="205" spans="1:7" ht="14.25">
      <c r="A205" s="12">
        <v>203</v>
      </c>
      <c r="B205" s="4" t="s">
        <v>612</v>
      </c>
      <c r="C205" s="4">
        <v>0</v>
      </c>
      <c r="D205" s="13"/>
      <c r="E205" s="4">
        <v>2</v>
      </c>
      <c r="F205" s="4">
        <v>2</v>
      </c>
      <c r="G205" s="4">
        <f t="shared" si="3"/>
        <v>0</v>
      </c>
    </row>
    <row r="206" spans="1:7" ht="14.25">
      <c r="A206" s="12">
        <v>204</v>
      </c>
      <c r="B206" s="4" t="s">
        <v>613</v>
      </c>
      <c r="C206" s="4">
        <v>0</v>
      </c>
      <c r="D206" s="13"/>
      <c r="E206" s="4">
        <v>2</v>
      </c>
      <c r="F206" s="4">
        <v>2</v>
      </c>
      <c r="G206" s="4">
        <f t="shared" si="3"/>
        <v>0</v>
      </c>
    </row>
    <row r="207" spans="1:7" ht="14.25">
      <c r="A207" s="12">
        <v>205</v>
      </c>
      <c r="B207" s="4" t="s">
        <v>614</v>
      </c>
      <c r="C207" s="4">
        <v>0</v>
      </c>
      <c r="D207" s="13"/>
      <c r="E207" s="4">
        <v>2</v>
      </c>
      <c r="F207" s="4">
        <v>2</v>
      </c>
      <c r="G207" s="4">
        <f t="shared" si="3"/>
        <v>0</v>
      </c>
    </row>
    <row r="208" spans="1:7" ht="14.25">
      <c r="A208" s="12">
        <v>206</v>
      </c>
      <c r="B208" s="4" t="s">
        <v>615</v>
      </c>
      <c r="C208" s="4">
        <v>0</v>
      </c>
      <c r="D208" s="13"/>
      <c r="E208" s="4">
        <v>1</v>
      </c>
      <c r="F208" s="4">
        <v>1</v>
      </c>
      <c r="G208" s="4">
        <f t="shared" si="3"/>
        <v>0</v>
      </c>
    </row>
  </sheetData>
  <autoFilter ref="A2:D192"/>
  <mergeCells count="1">
    <mergeCell ref="A1:G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8"/>
  <sheetViews>
    <sheetView workbookViewId="0" topLeftCell="A175">
      <selection activeCell="B113" sqref="B113"/>
    </sheetView>
  </sheetViews>
  <sheetFormatPr defaultColWidth="9.00390625" defaultRowHeight="14.25"/>
  <cols>
    <col min="1" max="1" width="5.375" style="22" customWidth="1"/>
    <col min="2" max="2" width="20.375" style="18" customWidth="1"/>
    <col min="3" max="3" width="8.625" style="18" customWidth="1"/>
    <col min="4" max="4" width="21.625" style="18" customWidth="1"/>
    <col min="5" max="16384" width="9.00390625" style="18" customWidth="1"/>
  </cols>
  <sheetData>
    <row r="1" spans="1:7" ht="14.25">
      <c r="A1" s="24" t="s">
        <v>616</v>
      </c>
      <c r="B1" s="24"/>
      <c r="C1" s="24"/>
      <c r="D1" s="24"/>
      <c r="E1" s="24"/>
      <c r="F1" s="24"/>
      <c r="G1" s="24"/>
    </row>
    <row r="2" spans="1:7" ht="14.25">
      <c r="A2" s="19" t="s">
        <v>617</v>
      </c>
      <c r="B2" s="20" t="s">
        <v>618</v>
      </c>
      <c r="C2" s="21" t="s">
        <v>619</v>
      </c>
      <c r="D2" s="21" t="s">
        <v>620</v>
      </c>
      <c r="E2" s="21" t="s">
        <v>621</v>
      </c>
      <c r="F2" s="21" t="s">
        <v>622</v>
      </c>
      <c r="G2" s="21" t="s">
        <v>623</v>
      </c>
    </row>
    <row r="3" spans="1:7" ht="14.25">
      <c r="A3" s="19">
        <v>1</v>
      </c>
      <c r="B3" s="20" t="s">
        <v>624</v>
      </c>
      <c r="C3" s="21">
        <v>0</v>
      </c>
      <c r="D3" s="21"/>
      <c r="E3" s="21"/>
      <c r="F3" s="21">
        <v>10</v>
      </c>
      <c r="G3" s="21">
        <f>C3+E3-F3</f>
        <v>-10</v>
      </c>
    </row>
    <row r="4" spans="1:7" ht="14.25">
      <c r="A4" s="19">
        <v>2</v>
      </c>
      <c r="B4" s="20" t="s">
        <v>625</v>
      </c>
      <c r="C4" s="21">
        <v>0</v>
      </c>
      <c r="D4" s="21"/>
      <c r="E4" s="21">
        <v>2</v>
      </c>
      <c r="F4" s="21"/>
      <c r="G4" s="21">
        <f>C4+E4-F4</f>
        <v>2</v>
      </c>
    </row>
    <row r="5" spans="1:7" ht="14.25">
      <c r="A5" s="19">
        <v>3</v>
      </c>
      <c r="B5" s="20" t="s">
        <v>626</v>
      </c>
      <c r="C5" s="21">
        <v>0</v>
      </c>
      <c r="D5" s="21"/>
      <c r="E5" s="21">
        <v>20</v>
      </c>
      <c r="F5" s="21"/>
      <c r="G5" s="21">
        <f>C5+E5-F5</f>
        <v>20</v>
      </c>
    </row>
    <row r="6" spans="1:7" ht="14.25">
      <c r="A6" s="19">
        <v>4</v>
      </c>
      <c r="B6" s="21" t="s">
        <v>627</v>
      </c>
      <c r="C6" s="21">
        <v>1</v>
      </c>
      <c r="D6" s="21" t="s">
        <v>628</v>
      </c>
      <c r="E6" s="21"/>
      <c r="F6" s="21"/>
      <c r="G6" s="21">
        <f aca="true" t="shared" si="0" ref="G6:G59">C6+E6-F6</f>
        <v>1</v>
      </c>
    </row>
    <row r="7" spans="1:7" ht="14.25">
      <c r="A7" s="19">
        <v>5</v>
      </c>
      <c r="B7" s="21" t="s">
        <v>629</v>
      </c>
      <c r="C7" s="21">
        <v>2</v>
      </c>
      <c r="D7" s="21" t="s">
        <v>628</v>
      </c>
      <c r="E7" s="21"/>
      <c r="F7" s="21"/>
      <c r="G7" s="21">
        <f t="shared" si="0"/>
        <v>2</v>
      </c>
    </row>
    <row r="8" spans="1:7" ht="14.25">
      <c r="A8" s="19">
        <v>6</v>
      </c>
      <c r="B8" s="21" t="s">
        <v>630</v>
      </c>
      <c r="C8" s="21">
        <v>5</v>
      </c>
      <c r="D8" s="21"/>
      <c r="E8" s="21"/>
      <c r="F8" s="21">
        <v>5</v>
      </c>
      <c r="G8" s="21">
        <f t="shared" si="0"/>
        <v>0</v>
      </c>
    </row>
    <row r="9" spans="1:7" ht="14.25">
      <c r="A9" s="19">
        <v>7</v>
      </c>
      <c r="B9" s="21" t="s">
        <v>631</v>
      </c>
      <c r="C9" s="21">
        <v>1</v>
      </c>
      <c r="D9" s="21"/>
      <c r="E9" s="21"/>
      <c r="F9" s="21"/>
      <c r="G9" s="21">
        <f t="shared" si="0"/>
        <v>1</v>
      </c>
    </row>
    <row r="10" spans="1:7" ht="14.25">
      <c r="A10" s="19">
        <v>8</v>
      </c>
      <c r="B10" s="21" t="s">
        <v>632</v>
      </c>
      <c r="C10" s="21">
        <v>5</v>
      </c>
      <c r="D10" s="21" t="s">
        <v>628</v>
      </c>
      <c r="E10" s="21"/>
      <c r="F10" s="21"/>
      <c r="G10" s="21">
        <f t="shared" si="0"/>
        <v>5</v>
      </c>
    </row>
    <row r="11" spans="1:7" ht="14.25">
      <c r="A11" s="19">
        <v>9</v>
      </c>
      <c r="B11" s="21" t="s">
        <v>633</v>
      </c>
      <c r="C11" s="21">
        <v>48</v>
      </c>
      <c r="D11" s="21"/>
      <c r="E11" s="21"/>
      <c r="F11" s="21"/>
      <c r="G11" s="21">
        <f t="shared" si="0"/>
        <v>48</v>
      </c>
    </row>
    <row r="12" spans="1:7" ht="14.25">
      <c r="A12" s="19">
        <v>10</v>
      </c>
      <c r="B12" s="21" t="s">
        <v>634</v>
      </c>
      <c r="C12" s="21">
        <v>45</v>
      </c>
      <c r="D12" s="21"/>
      <c r="E12" s="21"/>
      <c r="F12" s="21"/>
      <c r="G12" s="21">
        <f t="shared" si="0"/>
        <v>45</v>
      </c>
    </row>
    <row r="13" spans="1:7" ht="14.25">
      <c r="A13" s="19">
        <v>11</v>
      </c>
      <c r="B13" s="21" t="s">
        <v>635</v>
      </c>
      <c r="C13" s="21">
        <f>30+2</f>
        <v>32</v>
      </c>
      <c r="D13" s="21"/>
      <c r="E13" s="21"/>
      <c r="F13" s="21">
        <v>3</v>
      </c>
      <c r="G13" s="21">
        <f t="shared" si="0"/>
        <v>29</v>
      </c>
    </row>
    <row r="14" spans="1:7" ht="14.25">
      <c r="A14" s="19">
        <v>12</v>
      </c>
      <c r="B14" s="21" t="s">
        <v>636</v>
      </c>
      <c r="C14" s="21">
        <v>1</v>
      </c>
      <c r="D14" s="21" t="s">
        <v>628</v>
      </c>
      <c r="E14" s="21"/>
      <c r="F14" s="21"/>
      <c r="G14" s="21">
        <f t="shared" si="0"/>
        <v>1</v>
      </c>
    </row>
    <row r="15" spans="1:7" ht="14.25">
      <c r="A15" s="19">
        <v>13</v>
      </c>
      <c r="B15" s="21" t="s">
        <v>637</v>
      </c>
      <c r="C15" s="21">
        <v>2</v>
      </c>
      <c r="D15" s="21" t="s">
        <v>628</v>
      </c>
      <c r="E15" s="21"/>
      <c r="F15" s="21"/>
      <c r="G15" s="21">
        <f t="shared" si="0"/>
        <v>2</v>
      </c>
    </row>
    <row r="16" spans="1:7" ht="14.25">
      <c r="A16" s="19">
        <v>14</v>
      </c>
      <c r="B16" s="21" t="s">
        <v>638</v>
      </c>
      <c r="C16" s="21">
        <v>35</v>
      </c>
      <c r="D16" s="21"/>
      <c r="E16" s="21"/>
      <c r="F16" s="21"/>
      <c r="G16" s="21">
        <f t="shared" si="0"/>
        <v>35</v>
      </c>
    </row>
    <row r="17" spans="1:7" ht="14.25">
      <c r="A17" s="19">
        <v>15</v>
      </c>
      <c r="B17" s="21" t="s">
        <v>639</v>
      </c>
      <c r="C17" s="21">
        <v>30</v>
      </c>
      <c r="D17" s="21"/>
      <c r="E17" s="21"/>
      <c r="F17" s="21"/>
      <c r="G17" s="21">
        <f t="shared" si="0"/>
        <v>30</v>
      </c>
    </row>
    <row r="18" spans="1:7" ht="14.25">
      <c r="A18" s="19">
        <v>16</v>
      </c>
      <c r="B18" s="21" t="s">
        <v>640</v>
      </c>
      <c r="C18" s="21">
        <v>1</v>
      </c>
      <c r="D18" s="21" t="s">
        <v>628</v>
      </c>
      <c r="E18" s="21"/>
      <c r="F18" s="21"/>
      <c r="G18" s="21">
        <f t="shared" si="0"/>
        <v>1</v>
      </c>
    </row>
    <row r="19" spans="1:7" ht="14.25">
      <c r="A19" s="19">
        <v>17</v>
      </c>
      <c r="B19" s="21" t="s">
        <v>641</v>
      </c>
      <c r="C19" s="21">
        <v>1</v>
      </c>
      <c r="D19" s="21" t="s">
        <v>628</v>
      </c>
      <c r="E19" s="21"/>
      <c r="F19" s="21"/>
      <c r="G19" s="21">
        <f t="shared" si="0"/>
        <v>1</v>
      </c>
    </row>
    <row r="20" spans="1:7" ht="14.25">
      <c r="A20" s="19">
        <v>18</v>
      </c>
      <c r="B20" s="21" t="s">
        <v>642</v>
      </c>
      <c r="C20" s="21">
        <v>1</v>
      </c>
      <c r="D20" s="21"/>
      <c r="E20" s="21"/>
      <c r="F20" s="21"/>
      <c r="G20" s="21">
        <f t="shared" si="0"/>
        <v>1</v>
      </c>
    </row>
    <row r="21" spans="1:7" ht="14.25">
      <c r="A21" s="19">
        <v>19</v>
      </c>
      <c r="B21" s="21" t="s">
        <v>643</v>
      </c>
      <c r="C21" s="21">
        <v>2</v>
      </c>
      <c r="D21" s="21" t="s">
        <v>644</v>
      </c>
      <c r="E21" s="21"/>
      <c r="F21" s="21"/>
      <c r="G21" s="21">
        <f t="shared" si="0"/>
        <v>2</v>
      </c>
    </row>
    <row r="22" spans="1:7" ht="14.25">
      <c r="A22" s="19">
        <v>20</v>
      </c>
      <c r="B22" s="21" t="s">
        <v>645</v>
      </c>
      <c r="C22" s="21">
        <f>14+3</f>
        <v>17</v>
      </c>
      <c r="D22" s="21" t="s">
        <v>646</v>
      </c>
      <c r="E22" s="21"/>
      <c r="F22" s="21"/>
      <c r="G22" s="21">
        <f t="shared" si="0"/>
        <v>17</v>
      </c>
    </row>
    <row r="23" spans="1:7" ht="14.25">
      <c r="A23" s="19">
        <v>21</v>
      </c>
      <c r="B23" s="21" t="s">
        <v>647</v>
      </c>
      <c r="C23" s="21">
        <v>24</v>
      </c>
      <c r="D23" s="21" t="s">
        <v>648</v>
      </c>
      <c r="E23" s="21"/>
      <c r="F23" s="21"/>
      <c r="G23" s="21">
        <f t="shared" si="0"/>
        <v>24</v>
      </c>
    </row>
    <row r="24" spans="1:7" ht="14.25">
      <c r="A24" s="19">
        <v>22</v>
      </c>
      <c r="B24" s="21" t="s">
        <v>649</v>
      </c>
      <c r="C24" s="21">
        <v>3</v>
      </c>
      <c r="D24" s="21" t="s">
        <v>650</v>
      </c>
      <c r="E24" s="21"/>
      <c r="F24" s="21"/>
      <c r="G24" s="21">
        <f t="shared" si="0"/>
        <v>3</v>
      </c>
    </row>
    <row r="25" spans="1:7" ht="14.25">
      <c r="A25" s="19">
        <v>23</v>
      </c>
      <c r="B25" s="21" t="s">
        <v>651</v>
      </c>
      <c r="C25" s="21">
        <v>2</v>
      </c>
      <c r="D25" s="21" t="s">
        <v>650</v>
      </c>
      <c r="E25" s="21"/>
      <c r="F25" s="21"/>
      <c r="G25" s="21">
        <f t="shared" si="0"/>
        <v>2</v>
      </c>
    </row>
    <row r="26" spans="1:7" ht="14.25">
      <c r="A26" s="19">
        <v>24</v>
      </c>
      <c r="B26" s="21" t="s">
        <v>652</v>
      </c>
      <c r="C26" s="21">
        <v>0</v>
      </c>
      <c r="D26" s="21"/>
      <c r="E26" s="21"/>
      <c r="F26" s="21">
        <v>2</v>
      </c>
      <c r="G26" s="21">
        <f t="shared" si="0"/>
        <v>-2</v>
      </c>
    </row>
    <row r="27" spans="1:7" ht="14.25">
      <c r="A27" s="19">
        <v>25</v>
      </c>
      <c r="B27" s="21" t="s">
        <v>653</v>
      </c>
      <c r="C27" s="21">
        <f>25+1</f>
        <v>26</v>
      </c>
      <c r="D27" s="21" t="s">
        <v>654</v>
      </c>
      <c r="E27" s="21"/>
      <c r="F27" s="21">
        <v>22</v>
      </c>
      <c r="G27" s="21">
        <f t="shared" si="0"/>
        <v>4</v>
      </c>
    </row>
    <row r="28" spans="1:7" ht="14.25">
      <c r="A28" s="19">
        <v>26</v>
      </c>
      <c r="B28" s="21" t="s">
        <v>655</v>
      </c>
      <c r="C28" s="21">
        <f>7+3</f>
        <v>10</v>
      </c>
      <c r="D28" s="21" t="s">
        <v>656</v>
      </c>
      <c r="E28" s="21"/>
      <c r="F28" s="21">
        <v>3</v>
      </c>
      <c r="G28" s="21">
        <f t="shared" si="0"/>
        <v>7</v>
      </c>
    </row>
    <row r="29" spans="1:7" ht="14.25">
      <c r="A29" s="19">
        <v>27</v>
      </c>
      <c r="B29" s="21" t="s">
        <v>657</v>
      </c>
      <c r="C29" s="21">
        <v>12</v>
      </c>
      <c r="D29" s="21" t="s">
        <v>658</v>
      </c>
      <c r="E29" s="21"/>
      <c r="F29" s="21"/>
      <c r="G29" s="21">
        <f t="shared" si="0"/>
        <v>12</v>
      </c>
    </row>
    <row r="30" spans="1:7" ht="14.25">
      <c r="A30" s="19">
        <v>28</v>
      </c>
      <c r="B30" s="21" t="s">
        <v>659</v>
      </c>
      <c r="C30" s="21">
        <v>14</v>
      </c>
      <c r="D30" s="21" t="s">
        <v>650</v>
      </c>
      <c r="E30" s="21"/>
      <c r="F30" s="21"/>
      <c r="G30" s="21">
        <f t="shared" si="0"/>
        <v>14</v>
      </c>
    </row>
    <row r="31" spans="1:7" ht="14.25">
      <c r="A31" s="19">
        <v>29</v>
      </c>
      <c r="B31" s="21" t="s">
        <v>660</v>
      </c>
      <c r="C31" s="21">
        <v>3</v>
      </c>
      <c r="D31" s="21" t="s">
        <v>661</v>
      </c>
      <c r="E31" s="21"/>
      <c r="F31" s="21"/>
      <c r="G31" s="21">
        <f t="shared" si="0"/>
        <v>3</v>
      </c>
    </row>
    <row r="32" spans="1:7" ht="14.25">
      <c r="A32" s="19">
        <v>30</v>
      </c>
      <c r="B32" s="21" t="s">
        <v>662</v>
      </c>
      <c r="C32" s="21">
        <f>56+1</f>
        <v>57</v>
      </c>
      <c r="D32" s="21" t="s">
        <v>663</v>
      </c>
      <c r="E32" s="21"/>
      <c r="F32" s="21"/>
      <c r="G32" s="21">
        <f t="shared" si="0"/>
        <v>57</v>
      </c>
    </row>
    <row r="33" spans="1:7" ht="14.25">
      <c r="A33" s="19">
        <v>31</v>
      </c>
      <c r="B33" s="21" t="s">
        <v>664</v>
      </c>
      <c r="C33" s="21">
        <f>25+2</f>
        <v>27</v>
      </c>
      <c r="D33" s="21" t="s">
        <v>665</v>
      </c>
      <c r="E33" s="21"/>
      <c r="F33" s="21">
        <v>1</v>
      </c>
      <c r="G33" s="21">
        <f t="shared" si="0"/>
        <v>26</v>
      </c>
    </row>
    <row r="34" spans="1:7" ht="14.25">
      <c r="A34" s="19">
        <v>32</v>
      </c>
      <c r="B34" s="21" t="s">
        <v>666</v>
      </c>
      <c r="C34" s="21">
        <v>34</v>
      </c>
      <c r="D34" s="21" t="s">
        <v>667</v>
      </c>
      <c r="E34" s="21"/>
      <c r="F34" s="21">
        <v>1</v>
      </c>
      <c r="G34" s="21">
        <f t="shared" si="0"/>
        <v>33</v>
      </c>
    </row>
    <row r="35" spans="1:7" ht="14.25">
      <c r="A35" s="19">
        <v>33</v>
      </c>
      <c r="B35" s="21" t="s">
        <v>668</v>
      </c>
      <c r="C35" s="21">
        <f>4+16</f>
        <v>20</v>
      </c>
      <c r="D35" s="21"/>
      <c r="E35" s="21"/>
      <c r="F35" s="21"/>
      <c r="G35" s="21">
        <f t="shared" si="0"/>
        <v>20</v>
      </c>
    </row>
    <row r="36" spans="1:7" ht="14.25">
      <c r="A36" s="19">
        <v>34</v>
      </c>
      <c r="B36" s="21" t="s">
        <v>669</v>
      </c>
      <c r="C36" s="21">
        <v>14</v>
      </c>
      <c r="D36" s="21"/>
      <c r="E36" s="21"/>
      <c r="F36" s="21"/>
      <c r="G36" s="21">
        <f t="shared" si="0"/>
        <v>14</v>
      </c>
    </row>
    <row r="37" spans="1:7" ht="14.25">
      <c r="A37" s="19">
        <v>35</v>
      </c>
      <c r="B37" s="21" t="s">
        <v>670</v>
      </c>
      <c r="C37" s="21">
        <f>1+7</f>
        <v>8</v>
      </c>
      <c r="D37" s="21"/>
      <c r="E37" s="21"/>
      <c r="F37" s="21"/>
      <c r="G37" s="21">
        <f t="shared" si="0"/>
        <v>8</v>
      </c>
    </row>
    <row r="38" spans="1:7" ht="14.25">
      <c r="A38" s="19">
        <v>36</v>
      </c>
      <c r="B38" s="21" t="s">
        <v>671</v>
      </c>
      <c r="C38" s="21">
        <v>6</v>
      </c>
      <c r="D38" s="21"/>
      <c r="E38" s="21"/>
      <c r="F38" s="21"/>
      <c r="G38" s="21">
        <f t="shared" si="0"/>
        <v>6</v>
      </c>
    </row>
    <row r="39" spans="1:7" ht="14.25">
      <c r="A39" s="19">
        <v>37</v>
      </c>
      <c r="B39" s="21" t="s">
        <v>672</v>
      </c>
      <c r="C39" s="21">
        <v>14</v>
      </c>
      <c r="D39" s="21"/>
      <c r="E39" s="21"/>
      <c r="F39" s="21"/>
      <c r="G39" s="21">
        <f t="shared" si="0"/>
        <v>14</v>
      </c>
    </row>
    <row r="40" spans="1:7" ht="14.25">
      <c r="A40" s="19">
        <v>38</v>
      </c>
      <c r="B40" s="21" t="s">
        <v>673</v>
      </c>
      <c r="C40" s="21">
        <v>2</v>
      </c>
      <c r="D40" s="21" t="s">
        <v>628</v>
      </c>
      <c r="E40" s="21"/>
      <c r="F40" s="21"/>
      <c r="G40" s="21">
        <f t="shared" si="0"/>
        <v>2</v>
      </c>
    </row>
    <row r="41" spans="1:7" ht="14.25">
      <c r="A41" s="19">
        <v>39</v>
      </c>
      <c r="B41" s="21" t="s">
        <v>674</v>
      </c>
      <c r="C41" s="21">
        <f>2+3</f>
        <v>5</v>
      </c>
      <c r="D41" s="21" t="s">
        <v>675</v>
      </c>
      <c r="E41" s="21"/>
      <c r="F41" s="21"/>
      <c r="G41" s="21">
        <f t="shared" si="0"/>
        <v>5</v>
      </c>
    </row>
    <row r="42" spans="1:7" ht="14.25">
      <c r="A42" s="19">
        <v>40</v>
      </c>
      <c r="B42" s="21" t="s">
        <v>676</v>
      </c>
      <c r="C42" s="21">
        <f>1+22+2</f>
        <v>25</v>
      </c>
      <c r="D42" s="21" t="s">
        <v>677</v>
      </c>
      <c r="E42" s="21"/>
      <c r="F42" s="21"/>
      <c r="G42" s="21">
        <f t="shared" si="0"/>
        <v>25</v>
      </c>
    </row>
    <row r="43" spans="1:7" ht="14.25">
      <c r="A43" s="19">
        <v>41</v>
      </c>
      <c r="B43" s="21" t="s">
        <v>678</v>
      </c>
      <c r="C43" s="21">
        <v>0</v>
      </c>
      <c r="D43" s="21"/>
      <c r="E43" s="21">
        <v>6</v>
      </c>
      <c r="F43" s="21"/>
      <c r="G43" s="21">
        <f t="shared" si="0"/>
        <v>6</v>
      </c>
    </row>
    <row r="44" spans="1:7" ht="14.25">
      <c r="A44" s="19">
        <v>42</v>
      </c>
      <c r="B44" s="21" t="s">
        <v>679</v>
      </c>
      <c r="C44" s="21">
        <v>6</v>
      </c>
      <c r="D44" s="21" t="s">
        <v>628</v>
      </c>
      <c r="E44" s="21"/>
      <c r="F44" s="21"/>
      <c r="G44" s="21">
        <f t="shared" si="0"/>
        <v>6</v>
      </c>
    </row>
    <row r="45" spans="1:7" ht="14.25">
      <c r="A45" s="19">
        <v>43</v>
      </c>
      <c r="B45" s="21" t="s">
        <v>680</v>
      </c>
      <c r="C45" s="21">
        <v>1</v>
      </c>
      <c r="D45" s="21" t="s">
        <v>628</v>
      </c>
      <c r="E45" s="21"/>
      <c r="F45" s="21"/>
      <c r="G45" s="21">
        <f t="shared" si="0"/>
        <v>1</v>
      </c>
    </row>
    <row r="46" spans="1:7" ht="14.25">
      <c r="A46" s="19">
        <v>44</v>
      </c>
      <c r="B46" s="21" t="s">
        <v>681</v>
      </c>
      <c r="C46" s="21">
        <v>2</v>
      </c>
      <c r="D46" s="21" t="s">
        <v>628</v>
      </c>
      <c r="E46" s="21"/>
      <c r="F46" s="21"/>
      <c r="G46" s="21">
        <f t="shared" si="0"/>
        <v>2</v>
      </c>
    </row>
    <row r="47" spans="1:7" ht="14.25">
      <c r="A47" s="19">
        <v>45</v>
      </c>
      <c r="B47" s="21" t="s">
        <v>682</v>
      </c>
      <c r="C47" s="21">
        <v>4</v>
      </c>
      <c r="D47" s="21" t="s">
        <v>628</v>
      </c>
      <c r="E47" s="21"/>
      <c r="F47" s="21">
        <v>1</v>
      </c>
      <c r="G47" s="21">
        <f t="shared" si="0"/>
        <v>3</v>
      </c>
    </row>
    <row r="48" spans="1:7" ht="14.25">
      <c r="A48" s="19">
        <v>46</v>
      </c>
      <c r="B48" s="21" t="s">
        <v>683</v>
      </c>
      <c r="C48" s="21">
        <v>1</v>
      </c>
      <c r="D48" s="21" t="s">
        <v>628</v>
      </c>
      <c r="E48" s="21"/>
      <c r="F48" s="21"/>
      <c r="G48" s="21">
        <f t="shared" si="0"/>
        <v>1</v>
      </c>
    </row>
    <row r="49" spans="1:7" ht="14.25">
      <c r="A49" s="19">
        <v>47</v>
      </c>
      <c r="B49" s="21" t="s">
        <v>684</v>
      </c>
      <c r="C49" s="21">
        <v>1</v>
      </c>
      <c r="D49" s="21" t="s">
        <v>628</v>
      </c>
      <c r="E49" s="21"/>
      <c r="F49" s="21"/>
      <c r="G49" s="21">
        <f t="shared" si="0"/>
        <v>1</v>
      </c>
    </row>
    <row r="50" spans="1:7" ht="14.25">
      <c r="A50" s="19">
        <v>48</v>
      </c>
      <c r="B50" s="21" t="s">
        <v>685</v>
      </c>
      <c r="C50" s="21">
        <v>20</v>
      </c>
      <c r="D50" s="21"/>
      <c r="E50" s="21"/>
      <c r="F50" s="21"/>
      <c r="G50" s="21">
        <f t="shared" si="0"/>
        <v>20</v>
      </c>
    </row>
    <row r="51" spans="1:7" ht="14.25">
      <c r="A51" s="19">
        <v>49</v>
      </c>
      <c r="B51" s="21" t="s">
        <v>686</v>
      </c>
      <c r="C51" s="21">
        <v>1</v>
      </c>
      <c r="D51" s="21" t="s">
        <v>628</v>
      </c>
      <c r="E51" s="21"/>
      <c r="F51" s="21"/>
      <c r="G51" s="21">
        <f t="shared" si="0"/>
        <v>1</v>
      </c>
    </row>
    <row r="52" spans="1:7" ht="14.25">
      <c r="A52" s="19">
        <v>50</v>
      </c>
      <c r="B52" s="21" t="s">
        <v>687</v>
      </c>
      <c r="C52" s="21">
        <v>11</v>
      </c>
      <c r="D52" s="21" t="s">
        <v>628</v>
      </c>
      <c r="E52" s="21"/>
      <c r="F52" s="21"/>
      <c r="G52" s="21">
        <f t="shared" si="0"/>
        <v>11</v>
      </c>
    </row>
    <row r="53" spans="1:7" ht="14.25">
      <c r="A53" s="19">
        <v>51</v>
      </c>
      <c r="B53" s="21" t="s">
        <v>688</v>
      </c>
      <c r="C53" s="21">
        <v>1</v>
      </c>
      <c r="D53" s="21" t="s">
        <v>628</v>
      </c>
      <c r="E53" s="21"/>
      <c r="F53" s="21"/>
      <c r="G53" s="21">
        <f t="shared" si="0"/>
        <v>1</v>
      </c>
    </row>
    <row r="54" spans="1:7" ht="14.25">
      <c r="A54" s="19">
        <v>52</v>
      </c>
      <c r="B54" s="21" t="s">
        <v>689</v>
      </c>
      <c r="C54" s="21">
        <v>1</v>
      </c>
      <c r="D54" s="21"/>
      <c r="E54" s="21"/>
      <c r="F54" s="21"/>
      <c r="G54" s="21">
        <f t="shared" si="0"/>
        <v>1</v>
      </c>
    </row>
    <row r="55" spans="1:7" ht="14.25">
      <c r="A55" s="19">
        <v>53</v>
      </c>
      <c r="B55" s="21" t="s">
        <v>690</v>
      </c>
      <c r="C55" s="21">
        <v>1</v>
      </c>
      <c r="D55" s="21"/>
      <c r="E55" s="21"/>
      <c r="F55" s="21"/>
      <c r="G55" s="21">
        <f t="shared" si="0"/>
        <v>1</v>
      </c>
    </row>
    <row r="56" spans="1:7" ht="14.25">
      <c r="A56" s="19">
        <v>54</v>
      </c>
      <c r="B56" s="21" t="s">
        <v>691</v>
      </c>
      <c r="C56" s="21">
        <v>1</v>
      </c>
      <c r="D56" s="21"/>
      <c r="E56" s="21"/>
      <c r="F56" s="21"/>
      <c r="G56" s="21">
        <f t="shared" si="0"/>
        <v>1</v>
      </c>
    </row>
    <row r="57" spans="1:7" ht="14.25">
      <c r="A57" s="19">
        <v>55</v>
      </c>
      <c r="B57" s="21" t="s">
        <v>692</v>
      </c>
      <c r="C57" s="21">
        <v>8</v>
      </c>
      <c r="D57" s="21"/>
      <c r="E57" s="21"/>
      <c r="F57" s="21"/>
      <c r="G57" s="21">
        <f t="shared" si="0"/>
        <v>8</v>
      </c>
    </row>
    <row r="58" spans="1:7" ht="14.25">
      <c r="A58" s="19">
        <v>56</v>
      </c>
      <c r="B58" s="21" t="s">
        <v>693</v>
      </c>
      <c r="C58" s="21">
        <v>1</v>
      </c>
      <c r="D58" s="21"/>
      <c r="E58" s="21"/>
      <c r="F58" s="21"/>
      <c r="G58" s="21">
        <f t="shared" si="0"/>
        <v>1</v>
      </c>
    </row>
    <row r="59" spans="1:7" ht="14.25">
      <c r="A59" s="19">
        <v>57</v>
      </c>
      <c r="B59" s="21" t="s">
        <v>694</v>
      </c>
      <c r="C59" s="21">
        <v>1</v>
      </c>
      <c r="D59" s="21"/>
      <c r="E59" s="21"/>
      <c r="F59" s="21"/>
      <c r="G59" s="21">
        <f t="shared" si="0"/>
        <v>1</v>
      </c>
    </row>
    <row r="60" spans="1:7" ht="14.25">
      <c r="A60" s="19">
        <v>58</v>
      </c>
      <c r="B60" s="21" t="s">
        <v>695</v>
      </c>
      <c r="C60" s="21">
        <v>2</v>
      </c>
      <c r="D60" s="21" t="s">
        <v>696</v>
      </c>
      <c r="E60" s="21">
        <v>48</v>
      </c>
      <c r="F60" s="21">
        <v>2</v>
      </c>
      <c r="G60" s="21">
        <f aca="true" t="shared" si="1" ref="G60:G118">C60+E60-F60</f>
        <v>48</v>
      </c>
    </row>
    <row r="61" spans="1:7" ht="14.25">
      <c r="A61" s="19">
        <v>59</v>
      </c>
      <c r="B61" s="21" t="s">
        <v>697</v>
      </c>
      <c r="C61" s="21">
        <v>17</v>
      </c>
      <c r="D61" s="21" t="s">
        <v>696</v>
      </c>
      <c r="E61" s="21">
        <v>8</v>
      </c>
      <c r="F61" s="21">
        <f>8+1</f>
        <v>9</v>
      </c>
      <c r="G61" s="21">
        <f t="shared" si="1"/>
        <v>16</v>
      </c>
    </row>
    <row r="62" spans="1:7" ht="14.25">
      <c r="A62" s="19">
        <v>60</v>
      </c>
      <c r="B62" s="21" t="s">
        <v>698</v>
      </c>
      <c r="C62" s="21">
        <v>1</v>
      </c>
      <c r="D62" s="21" t="s">
        <v>699</v>
      </c>
      <c r="E62" s="21"/>
      <c r="F62" s="21"/>
      <c r="G62" s="21">
        <f t="shared" si="1"/>
        <v>1</v>
      </c>
    </row>
    <row r="63" spans="1:7" ht="14.25">
      <c r="A63" s="19">
        <v>61</v>
      </c>
      <c r="B63" s="21" t="s">
        <v>700</v>
      </c>
      <c r="C63" s="21">
        <v>1</v>
      </c>
      <c r="D63" s="21"/>
      <c r="E63" s="21"/>
      <c r="F63" s="21"/>
      <c r="G63" s="21">
        <f t="shared" si="1"/>
        <v>1</v>
      </c>
    </row>
    <row r="64" spans="1:7" ht="14.25">
      <c r="A64" s="19">
        <v>62</v>
      </c>
      <c r="B64" s="21" t="s">
        <v>701</v>
      </c>
      <c r="C64" s="21">
        <v>28</v>
      </c>
      <c r="D64" s="21" t="s">
        <v>699</v>
      </c>
      <c r="E64" s="21"/>
      <c r="F64" s="21"/>
      <c r="G64" s="21">
        <f t="shared" si="1"/>
        <v>28</v>
      </c>
    </row>
    <row r="65" spans="1:7" ht="14.25">
      <c r="A65" s="19">
        <v>63</v>
      </c>
      <c r="B65" s="21" t="s">
        <v>702</v>
      </c>
      <c r="C65" s="21">
        <v>18</v>
      </c>
      <c r="D65" s="21" t="s">
        <v>699</v>
      </c>
      <c r="E65" s="21"/>
      <c r="F65" s="21">
        <v>5</v>
      </c>
      <c r="G65" s="21">
        <f t="shared" si="1"/>
        <v>13</v>
      </c>
    </row>
    <row r="66" spans="1:7" ht="14.25">
      <c r="A66" s="19">
        <v>64</v>
      </c>
      <c r="B66" s="21" t="s">
        <v>703</v>
      </c>
      <c r="C66" s="21">
        <v>7</v>
      </c>
      <c r="D66" s="21" t="s">
        <v>699</v>
      </c>
      <c r="E66" s="21"/>
      <c r="F66" s="21"/>
      <c r="G66" s="21">
        <f t="shared" si="1"/>
        <v>7</v>
      </c>
    </row>
    <row r="67" spans="1:7" ht="14.25">
      <c r="A67" s="19">
        <v>65</v>
      </c>
      <c r="B67" s="21" t="s">
        <v>704</v>
      </c>
      <c r="C67" s="21">
        <v>1</v>
      </c>
      <c r="D67" s="21" t="s">
        <v>699</v>
      </c>
      <c r="E67" s="21"/>
      <c r="F67" s="21"/>
      <c r="G67" s="21">
        <f t="shared" si="1"/>
        <v>1</v>
      </c>
    </row>
    <row r="68" spans="1:7" ht="14.25">
      <c r="A68" s="19">
        <v>66</v>
      </c>
      <c r="B68" s="21" t="s">
        <v>705</v>
      </c>
      <c r="C68" s="21">
        <v>1</v>
      </c>
      <c r="D68" s="21" t="s">
        <v>699</v>
      </c>
      <c r="E68" s="21"/>
      <c r="F68" s="21"/>
      <c r="G68" s="21">
        <f t="shared" si="1"/>
        <v>1</v>
      </c>
    </row>
    <row r="69" spans="1:7" ht="14.25">
      <c r="A69" s="19">
        <v>67</v>
      </c>
      <c r="B69" s="21" t="s">
        <v>706</v>
      </c>
      <c r="C69" s="21">
        <v>1</v>
      </c>
      <c r="D69" s="21"/>
      <c r="E69" s="21"/>
      <c r="F69" s="21"/>
      <c r="G69" s="21">
        <f t="shared" si="1"/>
        <v>1</v>
      </c>
    </row>
    <row r="70" spans="1:7" ht="14.25">
      <c r="A70" s="19">
        <v>68</v>
      </c>
      <c r="B70" s="21" t="s">
        <v>0</v>
      </c>
      <c r="C70" s="21">
        <v>2</v>
      </c>
      <c r="D70" s="21" t="s">
        <v>699</v>
      </c>
      <c r="E70" s="21"/>
      <c r="F70" s="21"/>
      <c r="G70" s="21">
        <f t="shared" si="1"/>
        <v>2</v>
      </c>
    </row>
    <row r="71" spans="1:7" ht="14.25">
      <c r="A71" s="19">
        <v>69</v>
      </c>
      <c r="B71" s="21" t="s">
        <v>1</v>
      </c>
      <c r="C71" s="21">
        <v>2</v>
      </c>
      <c r="D71" s="21"/>
      <c r="E71" s="21"/>
      <c r="F71" s="21"/>
      <c r="G71" s="21">
        <f t="shared" si="1"/>
        <v>2</v>
      </c>
    </row>
    <row r="72" spans="1:7" ht="14.25">
      <c r="A72" s="19">
        <v>70</v>
      </c>
      <c r="B72" s="21" t="s">
        <v>2</v>
      </c>
      <c r="C72" s="21">
        <v>33</v>
      </c>
      <c r="D72" s="21"/>
      <c r="E72" s="21"/>
      <c r="F72" s="21"/>
      <c r="G72" s="21">
        <f t="shared" si="1"/>
        <v>33</v>
      </c>
    </row>
    <row r="73" spans="1:7" ht="14.25">
      <c r="A73" s="19">
        <v>71</v>
      </c>
      <c r="B73" s="21" t="s">
        <v>3</v>
      </c>
      <c r="C73" s="21">
        <v>3</v>
      </c>
      <c r="D73" s="21"/>
      <c r="E73" s="21"/>
      <c r="F73" s="21"/>
      <c r="G73" s="21">
        <f t="shared" si="1"/>
        <v>3</v>
      </c>
    </row>
    <row r="74" spans="1:7" ht="14.25">
      <c r="A74" s="19">
        <v>72</v>
      </c>
      <c r="B74" s="21" t="s">
        <v>4</v>
      </c>
      <c r="C74" s="21">
        <f>105+2+1</f>
        <v>108</v>
      </c>
      <c r="D74" s="21" t="s">
        <v>5</v>
      </c>
      <c r="E74" s="21"/>
      <c r="F74" s="21"/>
      <c r="G74" s="21">
        <f t="shared" si="1"/>
        <v>108</v>
      </c>
    </row>
    <row r="75" spans="1:7" ht="14.25">
      <c r="A75" s="19">
        <v>73</v>
      </c>
      <c r="B75" s="21" t="s">
        <v>6</v>
      </c>
      <c r="C75" s="21">
        <v>1</v>
      </c>
      <c r="D75" s="21" t="s">
        <v>628</v>
      </c>
      <c r="E75" s="21"/>
      <c r="F75" s="21"/>
      <c r="G75" s="21">
        <f t="shared" si="1"/>
        <v>1</v>
      </c>
    </row>
    <row r="76" spans="1:7" ht="14.25">
      <c r="A76" s="19">
        <v>74</v>
      </c>
      <c r="B76" s="21" t="s">
        <v>7</v>
      </c>
      <c r="C76" s="21">
        <v>1</v>
      </c>
      <c r="D76" s="21" t="s">
        <v>628</v>
      </c>
      <c r="E76" s="21"/>
      <c r="F76" s="21"/>
      <c r="G76" s="21">
        <f t="shared" si="1"/>
        <v>1</v>
      </c>
    </row>
    <row r="77" spans="1:7" ht="14.25">
      <c r="A77" s="19">
        <v>75</v>
      </c>
      <c r="B77" s="21" t="s">
        <v>8</v>
      </c>
      <c r="C77" s="21">
        <v>2</v>
      </c>
      <c r="D77" s="21" t="s">
        <v>628</v>
      </c>
      <c r="E77" s="21"/>
      <c r="F77" s="21"/>
      <c r="G77" s="21">
        <f t="shared" si="1"/>
        <v>2</v>
      </c>
    </row>
    <row r="78" spans="1:7" ht="14.25">
      <c r="A78" s="19">
        <v>76</v>
      </c>
      <c r="B78" s="21" t="s">
        <v>9</v>
      </c>
      <c r="C78" s="21">
        <v>2</v>
      </c>
      <c r="D78" s="21" t="s">
        <v>628</v>
      </c>
      <c r="E78" s="21"/>
      <c r="F78" s="21"/>
      <c r="G78" s="21">
        <f t="shared" si="1"/>
        <v>2</v>
      </c>
    </row>
    <row r="79" spans="1:7" ht="14.25">
      <c r="A79" s="19">
        <v>77</v>
      </c>
      <c r="B79" s="21" t="s">
        <v>10</v>
      </c>
      <c r="C79" s="21">
        <v>9</v>
      </c>
      <c r="D79" s="21"/>
      <c r="E79" s="21"/>
      <c r="F79" s="21"/>
      <c r="G79" s="21">
        <f t="shared" si="1"/>
        <v>9</v>
      </c>
    </row>
    <row r="80" spans="1:7" ht="14.25">
      <c r="A80" s="19">
        <v>78</v>
      </c>
      <c r="B80" s="21" t="s">
        <v>11</v>
      </c>
      <c r="C80" s="21">
        <v>13</v>
      </c>
      <c r="D80" s="21"/>
      <c r="E80" s="21"/>
      <c r="F80" s="21"/>
      <c r="G80" s="21">
        <f t="shared" si="1"/>
        <v>13</v>
      </c>
    </row>
    <row r="81" spans="1:7" ht="14.25">
      <c r="A81" s="19">
        <v>79</v>
      </c>
      <c r="B81" s="21" t="s">
        <v>12</v>
      </c>
      <c r="C81" s="21">
        <v>33</v>
      </c>
      <c r="D81" s="21"/>
      <c r="E81" s="21"/>
      <c r="F81" s="21"/>
      <c r="G81" s="21">
        <f t="shared" si="1"/>
        <v>33</v>
      </c>
    </row>
    <row r="82" spans="1:7" ht="14.25">
      <c r="A82" s="19">
        <v>80</v>
      </c>
      <c r="B82" s="21" t="s">
        <v>13</v>
      </c>
      <c r="C82" s="21">
        <v>4</v>
      </c>
      <c r="D82" s="21" t="s">
        <v>661</v>
      </c>
      <c r="E82" s="21"/>
      <c r="F82" s="21"/>
      <c r="G82" s="21">
        <f t="shared" si="1"/>
        <v>4</v>
      </c>
    </row>
    <row r="83" spans="1:7" ht="14.25">
      <c r="A83" s="19">
        <v>81</v>
      </c>
      <c r="B83" s="21" t="s">
        <v>14</v>
      </c>
      <c r="C83" s="21">
        <v>1</v>
      </c>
      <c r="D83" s="21" t="s">
        <v>661</v>
      </c>
      <c r="E83" s="21"/>
      <c r="F83" s="21"/>
      <c r="G83" s="21">
        <f t="shared" si="1"/>
        <v>1</v>
      </c>
    </row>
    <row r="84" spans="1:7" ht="14.25">
      <c r="A84" s="19">
        <v>82</v>
      </c>
      <c r="B84" s="21" t="s">
        <v>15</v>
      </c>
      <c r="C84" s="21">
        <v>2</v>
      </c>
      <c r="D84" s="21" t="s">
        <v>661</v>
      </c>
      <c r="E84" s="21"/>
      <c r="F84" s="21"/>
      <c r="G84" s="21">
        <f t="shared" si="1"/>
        <v>2</v>
      </c>
    </row>
    <row r="85" spans="1:7" ht="14.25">
      <c r="A85" s="19">
        <v>83</v>
      </c>
      <c r="B85" s="21" t="s">
        <v>16</v>
      </c>
      <c r="C85" s="21">
        <v>3</v>
      </c>
      <c r="D85" s="21" t="s">
        <v>644</v>
      </c>
      <c r="E85" s="21"/>
      <c r="F85" s="21"/>
      <c r="G85" s="21">
        <f t="shared" si="1"/>
        <v>3</v>
      </c>
    </row>
    <row r="86" spans="1:7" ht="14.25">
      <c r="A86" s="19">
        <v>84</v>
      </c>
      <c r="B86" s="21" t="s">
        <v>17</v>
      </c>
      <c r="C86" s="21">
        <v>4</v>
      </c>
      <c r="D86" s="21" t="s">
        <v>644</v>
      </c>
      <c r="E86" s="21"/>
      <c r="F86" s="21"/>
      <c r="G86" s="21">
        <f t="shared" si="1"/>
        <v>4</v>
      </c>
    </row>
    <row r="87" spans="1:7" ht="14.25">
      <c r="A87" s="19">
        <v>85</v>
      </c>
      <c r="B87" s="21" t="s">
        <v>18</v>
      </c>
      <c r="C87" s="21">
        <v>1</v>
      </c>
      <c r="D87" s="21" t="s">
        <v>644</v>
      </c>
      <c r="E87" s="21"/>
      <c r="F87" s="21"/>
      <c r="G87" s="21">
        <f t="shared" si="1"/>
        <v>1</v>
      </c>
    </row>
    <row r="88" spans="1:7" ht="14.25">
      <c r="A88" s="19">
        <v>86</v>
      </c>
      <c r="B88" s="21" t="s">
        <v>19</v>
      </c>
      <c r="C88" s="21">
        <v>1</v>
      </c>
      <c r="D88" s="21" t="s">
        <v>644</v>
      </c>
      <c r="E88" s="21"/>
      <c r="F88" s="21"/>
      <c r="G88" s="21">
        <f t="shared" si="1"/>
        <v>1</v>
      </c>
    </row>
    <row r="89" spans="1:7" ht="14.25">
      <c r="A89" s="19">
        <v>87</v>
      </c>
      <c r="B89" s="21" t="s">
        <v>20</v>
      </c>
      <c r="C89" s="21">
        <v>1</v>
      </c>
      <c r="D89" s="21" t="s">
        <v>644</v>
      </c>
      <c r="E89" s="21"/>
      <c r="F89" s="21"/>
      <c r="G89" s="21">
        <f t="shared" si="1"/>
        <v>1</v>
      </c>
    </row>
    <row r="90" spans="1:7" ht="14.25">
      <c r="A90" s="19">
        <v>88</v>
      </c>
      <c r="B90" s="21" t="s">
        <v>21</v>
      </c>
      <c r="C90" s="21">
        <v>1</v>
      </c>
      <c r="D90" s="21" t="s">
        <v>644</v>
      </c>
      <c r="E90" s="21"/>
      <c r="F90" s="21"/>
      <c r="G90" s="21">
        <f t="shared" si="1"/>
        <v>1</v>
      </c>
    </row>
    <row r="91" spans="1:7" ht="14.25">
      <c r="A91" s="19">
        <v>89</v>
      </c>
      <c r="B91" s="21" t="s">
        <v>22</v>
      </c>
      <c r="C91" s="21">
        <v>2</v>
      </c>
      <c r="D91" s="21" t="s">
        <v>661</v>
      </c>
      <c r="E91" s="21"/>
      <c r="F91" s="21"/>
      <c r="G91" s="21">
        <f t="shared" si="1"/>
        <v>2</v>
      </c>
    </row>
    <row r="92" spans="1:7" ht="14.25">
      <c r="A92" s="19">
        <v>90</v>
      </c>
      <c r="B92" s="21" t="s">
        <v>23</v>
      </c>
      <c r="C92" s="21">
        <v>16</v>
      </c>
      <c r="D92" s="21"/>
      <c r="E92" s="21"/>
      <c r="F92" s="21"/>
      <c r="G92" s="21">
        <f t="shared" si="1"/>
        <v>16</v>
      </c>
    </row>
    <row r="93" spans="1:7" ht="14.25">
      <c r="A93" s="19">
        <v>91</v>
      </c>
      <c r="B93" s="21" t="s">
        <v>24</v>
      </c>
      <c r="C93" s="21">
        <v>1</v>
      </c>
      <c r="D93" s="21" t="s">
        <v>628</v>
      </c>
      <c r="E93" s="21">
        <v>1</v>
      </c>
      <c r="F93" s="21"/>
      <c r="G93" s="21">
        <f t="shared" si="1"/>
        <v>2</v>
      </c>
    </row>
    <row r="94" spans="1:7" ht="14.25">
      <c r="A94" s="19">
        <v>92</v>
      </c>
      <c r="B94" s="21" t="s">
        <v>25</v>
      </c>
      <c r="C94" s="21">
        <v>0</v>
      </c>
      <c r="D94" s="21"/>
      <c r="E94" s="21">
        <v>20</v>
      </c>
      <c r="F94" s="21"/>
      <c r="G94" s="21">
        <f t="shared" si="1"/>
        <v>20</v>
      </c>
    </row>
    <row r="95" spans="1:7" ht="14.25">
      <c r="A95" s="19">
        <v>93</v>
      </c>
      <c r="B95" s="21" t="s">
        <v>26</v>
      </c>
      <c r="C95" s="21">
        <v>7</v>
      </c>
      <c r="D95" s="21" t="s">
        <v>27</v>
      </c>
      <c r="E95" s="21"/>
      <c r="F95" s="21">
        <v>3</v>
      </c>
      <c r="G95" s="21">
        <f t="shared" si="1"/>
        <v>4</v>
      </c>
    </row>
    <row r="96" spans="1:7" ht="14.25">
      <c r="A96" s="19">
        <v>94</v>
      </c>
      <c r="B96" s="21" t="s">
        <v>28</v>
      </c>
      <c r="C96" s="21">
        <v>0</v>
      </c>
      <c r="D96" s="21"/>
      <c r="E96" s="21"/>
      <c r="F96" s="21">
        <f>6+5+2</f>
        <v>13</v>
      </c>
      <c r="G96" s="21">
        <f t="shared" si="1"/>
        <v>-13</v>
      </c>
    </row>
    <row r="97" spans="1:7" ht="14.25">
      <c r="A97" s="19">
        <v>95</v>
      </c>
      <c r="B97" s="21" t="s">
        <v>29</v>
      </c>
      <c r="C97" s="21">
        <v>0</v>
      </c>
      <c r="D97" s="21"/>
      <c r="E97" s="21"/>
      <c r="F97" s="21">
        <v>3</v>
      </c>
      <c r="G97" s="21">
        <f t="shared" si="1"/>
        <v>-3</v>
      </c>
    </row>
    <row r="98" spans="1:7" ht="14.25">
      <c r="A98" s="19">
        <v>96</v>
      </c>
      <c r="B98" s="21" t="s">
        <v>30</v>
      </c>
      <c r="C98" s="21">
        <v>1</v>
      </c>
      <c r="D98" s="21"/>
      <c r="E98" s="21"/>
      <c r="F98" s="21"/>
      <c r="G98" s="21">
        <f t="shared" si="1"/>
        <v>1</v>
      </c>
    </row>
    <row r="99" spans="1:7" ht="14.25">
      <c r="A99" s="19">
        <v>97</v>
      </c>
      <c r="B99" s="21" t="s">
        <v>31</v>
      </c>
      <c r="C99" s="21">
        <v>7</v>
      </c>
      <c r="D99" s="21" t="s">
        <v>32</v>
      </c>
      <c r="E99" s="21"/>
      <c r="F99" s="21"/>
      <c r="G99" s="21">
        <f t="shared" si="1"/>
        <v>7</v>
      </c>
    </row>
    <row r="100" spans="1:7" ht="14.25">
      <c r="A100" s="19">
        <v>98</v>
      </c>
      <c r="B100" s="21" t="s">
        <v>33</v>
      </c>
      <c r="C100" s="21">
        <f>55+1</f>
        <v>56</v>
      </c>
      <c r="D100" s="21" t="s">
        <v>34</v>
      </c>
      <c r="E100" s="21"/>
      <c r="F100" s="21"/>
      <c r="G100" s="21">
        <f t="shared" si="1"/>
        <v>56</v>
      </c>
    </row>
    <row r="101" spans="1:7" ht="14.25">
      <c r="A101" s="19">
        <v>99</v>
      </c>
      <c r="B101" s="21" t="s">
        <v>35</v>
      </c>
      <c r="C101" s="21">
        <f>3+2</f>
        <v>5</v>
      </c>
      <c r="D101" s="21" t="s">
        <v>5</v>
      </c>
      <c r="E101" s="21"/>
      <c r="F101" s="21"/>
      <c r="G101" s="21">
        <f t="shared" si="1"/>
        <v>5</v>
      </c>
    </row>
    <row r="102" spans="1:7" ht="14.25">
      <c r="A102" s="19">
        <v>100</v>
      </c>
      <c r="B102" s="21" t="s">
        <v>36</v>
      </c>
      <c r="C102" s="21">
        <f>2+1</f>
        <v>3</v>
      </c>
      <c r="D102" s="21" t="s">
        <v>37</v>
      </c>
      <c r="E102" s="21"/>
      <c r="F102" s="21"/>
      <c r="G102" s="21">
        <f t="shared" si="1"/>
        <v>3</v>
      </c>
    </row>
    <row r="103" spans="1:7" ht="14.25">
      <c r="A103" s="19">
        <v>101</v>
      </c>
      <c r="B103" s="21" t="s">
        <v>38</v>
      </c>
      <c r="C103" s="21">
        <v>1</v>
      </c>
      <c r="D103" s="21" t="s">
        <v>39</v>
      </c>
      <c r="E103" s="21"/>
      <c r="F103" s="21"/>
      <c r="G103" s="21">
        <f t="shared" si="1"/>
        <v>1</v>
      </c>
    </row>
    <row r="104" spans="1:7" ht="14.25">
      <c r="A104" s="19">
        <v>102</v>
      </c>
      <c r="B104" s="21" t="s">
        <v>40</v>
      </c>
      <c r="C104" s="21">
        <v>1</v>
      </c>
      <c r="D104" s="21" t="s">
        <v>39</v>
      </c>
      <c r="E104" s="21"/>
      <c r="F104" s="21"/>
      <c r="G104" s="21">
        <f t="shared" si="1"/>
        <v>1</v>
      </c>
    </row>
    <row r="105" spans="1:7" ht="14.25">
      <c r="A105" s="19">
        <v>103</v>
      </c>
      <c r="B105" s="21" t="s">
        <v>41</v>
      </c>
      <c r="C105" s="21">
        <f>2+27</f>
        <v>29</v>
      </c>
      <c r="D105" s="21" t="s">
        <v>42</v>
      </c>
      <c r="E105" s="21"/>
      <c r="F105" s="21"/>
      <c r="G105" s="21">
        <f t="shared" si="1"/>
        <v>29</v>
      </c>
    </row>
    <row r="106" spans="1:7" ht="14.25">
      <c r="A106" s="19">
        <v>104</v>
      </c>
      <c r="B106" s="21" t="s">
        <v>43</v>
      </c>
      <c r="C106" s="21">
        <f>3+1+3</f>
        <v>7</v>
      </c>
      <c r="D106" s="21" t="s">
        <v>44</v>
      </c>
      <c r="E106" s="21"/>
      <c r="F106" s="21"/>
      <c r="G106" s="21">
        <f t="shared" si="1"/>
        <v>7</v>
      </c>
    </row>
    <row r="107" spans="1:7" ht="14.25">
      <c r="A107" s="19">
        <v>105</v>
      </c>
      <c r="B107" s="21" t="s">
        <v>45</v>
      </c>
      <c r="C107" s="21">
        <f>3+7</f>
        <v>10</v>
      </c>
      <c r="D107" s="21" t="s">
        <v>39</v>
      </c>
      <c r="E107" s="21"/>
      <c r="F107" s="21"/>
      <c r="G107" s="21">
        <f t="shared" si="1"/>
        <v>10</v>
      </c>
    </row>
    <row r="108" spans="1:7" ht="14.25">
      <c r="A108" s="19">
        <v>106</v>
      </c>
      <c r="B108" s="21" t="s">
        <v>46</v>
      </c>
      <c r="C108" s="21">
        <f>8+1</f>
        <v>9</v>
      </c>
      <c r="D108" s="21" t="s">
        <v>39</v>
      </c>
      <c r="E108" s="21"/>
      <c r="F108" s="21"/>
      <c r="G108" s="21">
        <f t="shared" si="1"/>
        <v>9</v>
      </c>
    </row>
    <row r="109" spans="1:7" ht="14.25">
      <c r="A109" s="19">
        <v>107</v>
      </c>
      <c r="B109" s="21" t="s">
        <v>47</v>
      </c>
      <c r="C109" s="21">
        <v>3</v>
      </c>
      <c r="D109" s="21" t="s">
        <v>48</v>
      </c>
      <c r="E109" s="21"/>
      <c r="F109" s="21"/>
      <c r="G109" s="21">
        <f t="shared" si="1"/>
        <v>3</v>
      </c>
    </row>
    <row r="110" spans="1:7" ht="14.25">
      <c r="A110" s="19">
        <v>108</v>
      </c>
      <c r="B110" s="21" t="s">
        <v>49</v>
      </c>
      <c r="C110" s="21">
        <v>1</v>
      </c>
      <c r="D110" s="21" t="s">
        <v>50</v>
      </c>
      <c r="E110" s="21"/>
      <c r="F110" s="21"/>
      <c r="G110" s="21">
        <f t="shared" si="1"/>
        <v>1</v>
      </c>
    </row>
    <row r="111" spans="1:7" ht="14.25">
      <c r="A111" s="19">
        <v>109</v>
      </c>
      <c r="B111" s="21" t="s">
        <v>51</v>
      </c>
      <c r="C111" s="21">
        <f>10+1</f>
        <v>11</v>
      </c>
      <c r="D111" s="21" t="s">
        <v>52</v>
      </c>
      <c r="E111" s="21"/>
      <c r="F111" s="21">
        <v>10</v>
      </c>
      <c r="G111" s="21">
        <f t="shared" si="1"/>
        <v>1</v>
      </c>
    </row>
    <row r="112" spans="1:7" ht="14.25">
      <c r="A112" s="19">
        <v>110</v>
      </c>
      <c r="B112" s="21" t="s">
        <v>53</v>
      </c>
      <c r="C112" s="21">
        <v>4</v>
      </c>
      <c r="D112" s="21" t="s">
        <v>54</v>
      </c>
      <c r="E112" s="21"/>
      <c r="F112" s="21"/>
      <c r="G112" s="21">
        <f t="shared" si="1"/>
        <v>4</v>
      </c>
    </row>
    <row r="113" spans="1:7" ht="14.25">
      <c r="A113" s="19">
        <v>111</v>
      </c>
      <c r="B113" s="21" t="s">
        <v>55</v>
      </c>
      <c r="C113" s="21">
        <f>1+4</f>
        <v>5</v>
      </c>
      <c r="D113" s="21" t="s">
        <v>56</v>
      </c>
      <c r="E113" s="21"/>
      <c r="F113" s="21"/>
      <c r="G113" s="21">
        <f t="shared" si="1"/>
        <v>5</v>
      </c>
    </row>
    <row r="114" spans="1:7" ht="14.25">
      <c r="A114" s="19">
        <v>112</v>
      </c>
      <c r="B114" s="21" t="s">
        <v>57</v>
      </c>
      <c r="C114" s="21">
        <v>9</v>
      </c>
      <c r="D114" s="21"/>
      <c r="E114" s="21"/>
      <c r="F114" s="21"/>
      <c r="G114" s="21">
        <f t="shared" si="1"/>
        <v>9</v>
      </c>
    </row>
    <row r="115" spans="1:7" ht="14.25">
      <c r="A115" s="19">
        <v>113</v>
      </c>
      <c r="B115" s="21" t="s">
        <v>58</v>
      </c>
      <c r="C115" s="21">
        <v>3</v>
      </c>
      <c r="D115" s="21"/>
      <c r="E115" s="21"/>
      <c r="F115" s="21"/>
      <c r="G115" s="21">
        <f t="shared" si="1"/>
        <v>3</v>
      </c>
    </row>
    <row r="116" spans="1:7" ht="14.25">
      <c r="A116" s="19">
        <v>114</v>
      </c>
      <c r="B116" s="21" t="s">
        <v>59</v>
      </c>
      <c r="C116" s="21">
        <v>13</v>
      </c>
      <c r="D116" s="21"/>
      <c r="E116" s="21"/>
      <c r="F116" s="21"/>
      <c r="G116" s="21">
        <f t="shared" si="1"/>
        <v>13</v>
      </c>
    </row>
    <row r="117" spans="1:7" ht="14.25">
      <c r="A117" s="19">
        <v>115</v>
      </c>
      <c r="B117" s="21" t="s">
        <v>60</v>
      </c>
      <c r="C117" s="21">
        <v>4</v>
      </c>
      <c r="D117" s="21"/>
      <c r="E117" s="21"/>
      <c r="F117" s="21"/>
      <c r="G117" s="21">
        <f t="shared" si="1"/>
        <v>4</v>
      </c>
    </row>
    <row r="118" spans="1:7" ht="14.25">
      <c r="A118" s="19">
        <v>116</v>
      </c>
      <c r="B118" s="21" t="s">
        <v>61</v>
      </c>
      <c r="C118" s="21">
        <v>2</v>
      </c>
      <c r="D118" s="21" t="s">
        <v>223</v>
      </c>
      <c r="E118" s="21"/>
      <c r="F118" s="21"/>
      <c r="G118" s="21">
        <f t="shared" si="1"/>
        <v>2</v>
      </c>
    </row>
    <row r="119" spans="1:7" ht="14.25">
      <c r="A119" s="19">
        <v>117</v>
      </c>
      <c r="B119" s="21" t="s">
        <v>62</v>
      </c>
      <c r="C119" s="21">
        <v>1</v>
      </c>
      <c r="D119" s="21" t="s">
        <v>223</v>
      </c>
      <c r="E119" s="21"/>
      <c r="F119" s="21"/>
      <c r="G119" s="21">
        <f aca="true" t="shared" si="2" ref="G119:G175">C119+E119-F119</f>
        <v>1</v>
      </c>
    </row>
    <row r="120" spans="1:7" ht="14.25">
      <c r="A120" s="19">
        <v>118</v>
      </c>
      <c r="B120" s="21" t="s">
        <v>63</v>
      </c>
      <c r="C120" s="21">
        <v>1</v>
      </c>
      <c r="D120" s="21" t="s">
        <v>223</v>
      </c>
      <c r="E120" s="21"/>
      <c r="F120" s="21"/>
      <c r="G120" s="21">
        <f t="shared" si="2"/>
        <v>1</v>
      </c>
    </row>
    <row r="121" spans="1:7" ht="14.25">
      <c r="A121" s="19">
        <v>119</v>
      </c>
      <c r="B121" s="21" t="s">
        <v>64</v>
      </c>
      <c r="C121" s="21">
        <v>2</v>
      </c>
      <c r="D121" s="21" t="s">
        <v>644</v>
      </c>
      <c r="E121" s="21"/>
      <c r="F121" s="21"/>
      <c r="G121" s="21">
        <f t="shared" si="2"/>
        <v>2</v>
      </c>
    </row>
    <row r="122" spans="1:7" ht="14.25">
      <c r="A122" s="19">
        <v>120</v>
      </c>
      <c r="B122" s="21" t="s">
        <v>65</v>
      </c>
      <c r="C122" s="21">
        <v>3</v>
      </c>
      <c r="D122" s="21" t="s">
        <v>224</v>
      </c>
      <c r="E122" s="21"/>
      <c r="F122" s="21"/>
      <c r="G122" s="21">
        <f t="shared" si="2"/>
        <v>3</v>
      </c>
    </row>
    <row r="123" spans="1:7" ht="14.25">
      <c r="A123" s="19">
        <v>121</v>
      </c>
      <c r="B123" s="21" t="s">
        <v>66</v>
      </c>
      <c r="C123" s="21">
        <v>2</v>
      </c>
      <c r="D123" s="21" t="s">
        <v>224</v>
      </c>
      <c r="E123" s="21"/>
      <c r="F123" s="21"/>
      <c r="G123" s="21">
        <f t="shared" si="2"/>
        <v>2</v>
      </c>
    </row>
    <row r="124" spans="1:7" ht="14.25">
      <c r="A124" s="19">
        <v>122</v>
      </c>
      <c r="B124" s="21" t="s">
        <v>67</v>
      </c>
      <c r="C124" s="21">
        <v>9</v>
      </c>
      <c r="D124" s="21"/>
      <c r="E124" s="21"/>
      <c r="F124" s="21"/>
      <c r="G124" s="21">
        <f t="shared" si="2"/>
        <v>9</v>
      </c>
    </row>
    <row r="125" spans="1:7" ht="14.25">
      <c r="A125" s="19">
        <v>123</v>
      </c>
      <c r="B125" s="21" t="s">
        <v>68</v>
      </c>
      <c r="C125" s="21">
        <v>55</v>
      </c>
      <c r="D125" s="21" t="s">
        <v>69</v>
      </c>
      <c r="E125" s="21"/>
      <c r="F125" s="21">
        <f>2+5</f>
        <v>7</v>
      </c>
      <c r="G125" s="21">
        <f t="shared" si="2"/>
        <v>48</v>
      </c>
    </row>
    <row r="126" spans="1:7" ht="14.25">
      <c r="A126" s="19">
        <v>124</v>
      </c>
      <c r="B126" s="21" t="s">
        <v>70</v>
      </c>
      <c r="C126" s="21">
        <f>1+10</f>
        <v>11</v>
      </c>
      <c r="D126" s="21" t="s">
        <v>71</v>
      </c>
      <c r="E126" s="21"/>
      <c r="F126" s="21"/>
      <c r="G126" s="21">
        <f t="shared" si="2"/>
        <v>11</v>
      </c>
    </row>
    <row r="127" spans="1:7" ht="14.25">
      <c r="A127" s="19">
        <v>125</v>
      </c>
      <c r="B127" s="21" t="s">
        <v>72</v>
      </c>
      <c r="C127" s="21">
        <v>1</v>
      </c>
      <c r="D127" s="21" t="s">
        <v>73</v>
      </c>
      <c r="E127" s="21"/>
      <c r="F127" s="21"/>
      <c r="G127" s="21">
        <f t="shared" si="2"/>
        <v>1</v>
      </c>
    </row>
    <row r="128" spans="1:7" ht="14.25">
      <c r="A128" s="19">
        <v>126</v>
      </c>
      <c r="B128" s="21" t="s">
        <v>74</v>
      </c>
      <c r="C128" s="21">
        <v>1</v>
      </c>
      <c r="D128" s="21" t="s">
        <v>75</v>
      </c>
      <c r="E128" s="21"/>
      <c r="F128" s="21"/>
      <c r="G128" s="21">
        <f t="shared" si="2"/>
        <v>1</v>
      </c>
    </row>
    <row r="129" spans="1:7" ht="14.25">
      <c r="A129" s="19">
        <v>127</v>
      </c>
      <c r="B129" s="21" t="s">
        <v>76</v>
      </c>
      <c r="C129" s="21">
        <v>1</v>
      </c>
      <c r="D129" s="21" t="s">
        <v>77</v>
      </c>
      <c r="E129" s="21"/>
      <c r="F129" s="21"/>
      <c r="G129" s="21">
        <f t="shared" si="2"/>
        <v>1</v>
      </c>
    </row>
    <row r="130" spans="1:7" ht="14.25">
      <c r="A130" s="19">
        <v>128</v>
      </c>
      <c r="B130" s="21" t="s">
        <v>78</v>
      </c>
      <c r="C130" s="21">
        <f>2+8</f>
        <v>10</v>
      </c>
      <c r="D130" s="21" t="s">
        <v>79</v>
      </c>
      <c r="E130" s="21"/>
      <c r="F130" s="21"/>
      <c r="G130" s="21">
        <f t="shared" si="2"/>
        <v>10</v>
      </c>
    </row>
    <row r="131" spans="1:7" ht="14.25">
      <c r="A131" s="19">
        <v>129</v>
      </c>
      <c r="B131" s="21" t="s">
        <v>80</v>
      </c>
      <c r="C131" s="21">
        <v>5</v>
      </c>
      <c r="D131" s="21" t="s">
        <v>54</v>
      </c>
      <c r="E131" s="21"/>
      <c r="F131" s="21"/>
      <c r="G131" s="21">
        <f t="shared" si="2"/>
        <v>5</v>
      </c>
    </row>
    <row r="132" spans="1:7" ht="14.25">
      <c r="A132" s="19">
        <v>130</v>
      </c>
      <c r="B132" s="21" t="s">
        <v>81</v>
      </c>
      <c r="C132" s="21">
        <v>7</v>
      </c>
      <c r="D132" s="21" t="s">
        <v>82</v>
      </c>
      <c r="E132" s="21"/>
      <c r="F132" s="21"/>
      <c r="G132" s="21">
        <f t="shared" si="2"/>
        <v>7</v>
      </c>
    </row>
    <row r="133" spans="1:7" ht="14.25">
      <c r="A133" s="19">
        <v>131</v>
      </c>
      <c r="B133" s="21" t="s">
        <v>83</v>
      </c>
      <c r="C133" s="21">
        <v>30</v>
      </c>
      <c r="D133" s="21" t="s">
        <v>84</v>
      </c>
      <c r="E133" s="21"/>
      <c r="F133" s="21">
        <f>9+1</f>
        <v>10</v>
      </c>
      <c r="G133" s="21">
        <f t="shared" si="2"/>
        <v>20</v>
      </c>
    </row>
    <row r="134" spans="1:7" ht="14.25">
      <c r="A134" s="19">
        <v>132</v>
      </c>
      <c r="B134" s="21" t="s">
        <v>85</v>
      </c>
      <c r="C134" s="21">
        <v>2</v>
      </c>
      <c r="D134" s="21" t="s">
        <v>54</v>
      </c>
      <c r="E134" s="21"/>
      <c r="F134" s="21"/>
      <c r="G134" s="21">
        <f t="shared" si="2"/>
        <v>2</v>
      </c>
    </row>
    <row r="135" spans="1:7" ht="14.25">
      <c r="A135" s="19">
        <v>133</v>
      </c>
      <c r="B135" s="21" t="s">
        <v>86</v>
      </c>
      <c r="C135" s="21">
        <v>5</v>
      </c>
      <c r="D135" s="21"/>
      <c r="E135" s="21"/>
      <c r="F135" s="21"/>
      <c r="G135" s="21">
        <f t="shared" si="2"/>
        <v>5</v>
      </c>
    </row>
    <row r="136" spans="1:7" ht="14.25">
      <c r="A136" s="19">
        <v>134</v>
      </c>
      <c r="B136" s="21" t="s">
        <v>87</v>
      </c>
      <c r="C136" s="21">
        <f>2+80</f>
        <v>82</v>
      </c>
      <c r="D136" s="21" t="s">
        <v>88</v>
      </c>
      <c r="E136" s="21"/>
      <c r="F136" s="21"/>
      <c r="G136" s="21">
        <f t="shared" si="2"/>
        <v>82</v>
      </c>
    </row>
    <row r="137" spans="1:7" ht="14.25">
      <c r="A137" s="19">
        <v>135</v>
      </c>
      <c r="B137" s="21" t="s">
        <v>89</v>
      </c>
      <c r="C137" s="21">
        <v>1</v>
      </c>
      <c r="D137" s="21" t="s">
        <v>644</v>
      </c>
      <c r="E137" s="21"/>
      <c r="F137" s="21"/>
      <c r="G137" s="21">
        <f t="shared" si="2"/>
        <v>1</v>
      </c>
    </row>
    <row r="138" spans="1:7" ht="14.25">
      <c r="A138" s="19">
        <v>136</v>
      </c>
      <c r="B138" s="21" t="s">
        <v>90</v>
      </c>
      <c r="C138" s="21">
        <v>0</v>
      </c>
      <c r="D138" s="21"/>
      <c r="E138" s="21"/>
      <c r="F138" s="21">
        <v>1</v>
      </c>
      <c r="G138" s="21">
        <f t="shared" si="2"/>
        <v>-1</v>
      </c>
    </row>
    <row r="139" spans="1:7" ht="14.25">
      <c r="A139" s="19">
        <v>137</v>
      </c>
      <c r="B139" s="21" t="s">
        <v>91</v>
      </c>
      <c r="C139" s="21">
        <v>3</v>
      </c>
      <c r="D139" s="21" t="s">
        <v>92</v>
      </c>
      <c r="E139" s="21"/>
      <c r="F139" s="21"/>
      <c r="G139" s="21">
        <f t="shared" si="2"/>
        <v>3</v>
      </c>
    </row>
    <row r="140" spans="1:7" ht="14.25">
      <c r="A140" s="19">
        <v>138</v>
      </c>
      <c r="B140" s="21" t="s">
        <v>93</v>
      </c>
      <c r="C140" s="21">
        <f>1+7</f>
        <v>8</v>
      </c>
      <c r="D140" s="21" t="s">
        <v>94</v>
      </c>
      <c r="E140" s="21"/>
      <c r="F140" s="21"/>
      <c r="G140" s="21">
        <f t="shared" si="2"/>
        <v>8</v>
      </c>
    </row>
    <row r="141" spans="1:7" ht="14.25">
      <c r="A141" s="19">
        <v>139</v>
      </c>
      <c r="B141" s="21" t="s">
        <v>95</v>
      </c>
      <c r="C141" s="21">
        <v>4</v>
      </c>
      <c r="D141" s="21" t="s">
        <v>96</v>
      </c>
      <c r="E141" s="21"/>
      <c r="F141" s="21"/>
      <c r="G141" s="21">
        <f t="shared" si="2"/>
        <v>4</v>
      </c>
    </row>
    <row r="142" spans="1:7" ht="14.25">
      <c r="A142" s="19">
        <v>140</v>
      </c>
      <c r="B142" s="21" t="s">
        <v>97</v>
      </c>
      <c r="C142" s="21">
        <v>16</v>
      </c>
      <c r="D142" s="21" t="s">
        <v>96</v>
      </c>
      <c r="E142" s="21"/>
      <c r="F142" s="21"/>
      <c r="G142" s="21">
        <f t="shared" si="2"/>
        <v>16</v>
      </c>
    </row>
    <row r="143" spans="1:7" ht="14.25">
      <c r="A143" s="19">
        <v>141</v>
      </c>
      <c r="B143" s="21" t="s">
        <v>98</v>
      </c>
      <c r="C143" s="21">
        <v>5</v>
      </c>
      <c r="D143" s="21" t="s">
        <v>96</v>
      </c>
      <c r="E143" s="21"/>
      <c r="F143" s="21"/>
      <c r="G143" s="21">
        <f t="shared" si="2"/>
        <v>5</v>
      </c>
    </row>
    <row r="144" spans="1:7" ht="14.25">
      <c r="A144" s="19">
        <v>142</v>
      </c>
      <c r="B144" s="21" t="s">
        <v>99</v>
      </c>
      <c r="C144" s="21">
        <v>6</v>
      </c>
      <c r="D144" s="21" t="s">
        <v>50</v>
      </c>
      <c r="E144" s="21"/>
      <c r="F144" s="21"/>
      <c r="G144" s="21">
        <f t="shared" si="2"/>
        <v>6</v>
      </c>
    </row>
    <row r="145" spans="1:7" ht="14.25">
      <c r="A145" s="19">
        <v>143</v>
      </c>
      <c r="B145" s="21" t="s">
        <v>100</v>
      </c>
      <c r="C145" s="21">
        <v>4</v>
      </c>
      <c r="D145" s="21" t="s">
        <v>96</v>
      </c>
      <c r="E145" s="21"/>
      <c r="F145" s="21"/>
      <c r="G145" s="21">
        <f t="shared" si="2"/>
        <v>4</v>
      </c>
    </row>
    <row r="146" spans="1:7" ht="14.25">
      <c r="A146" s="19">
        <v>144</v>
      </c>
      <c r="B146" s="21" t="s">
        <v>101</v>
      </c>
      <c r="C146" s="21">
        <v>1</v>
      </c>
      <c r="D146" s="21" t="s">
        <v>96</v>
      </c>
      <c r="E146" s="21"/>
      <c r="F146" s="21"/>
      <c r="G146" s="21">
        <f t="shared" si="2"/>
        <v>1</v>
      </c>
    </row>
    <row r="147" spans="1:7" ht="14.25">
      <c r="A147" s="19">
        <v>145</v>
      </c>
      <c r="B147" s="21" t="s">
        <v>102</v>
      </c>
      <c r="C147" s="21">
        <v>4</v>
      </c>
      <c r="D147" s="21" t="s">
        <v>96</v>
      </c>
      <c r="E147" s="21"/>
      <c r="F147" s="21"/>
      <c r="G147" s="21">
        <f t="shared" si="2"/>
        <v>4</v>
      </c>
    </row>
    <row r="148" spans="1:7" ht="14.25">
      <c r="A148" s="19">
        <v>146</v>
      </c>
      <c r="B148" s="21" t="s">
        <v>103</v>
      </c>
      <c r="C148" s="21">
        <v>3</v>
      </c>
      <c r="D148" s="21" t="s">
        <v>96</v>
      </c>
      <c r="E148" s="21"/>
      <c r="F148" s="21"/>
      <c r="G148" s="21">
        <f t="shared" si="2"/>
        <v>3</v>
      </c>
    </row>
    <row r="149" spans="1:7" ht="14.25">
      <c r="A149" s="19">
        <v>147</v>
      </c>
      <c r="B149" s="21" t="s">
        <v>104</v>
      </c>
      <c r="C149" s="21">
        <v>2</v>
      </c>
      <c r="D149" s="21" t="s">
        <v>96</v>
      </c>
      <c r="E149" s="21"/>
      <c r="F149" s="21"/>
      <c r="G149" s="21">
        <f t="shared" si="2"/>
        <v>2</v>
      </c>
    </row>
    <row r="150" spans="1:7" ht="14.25">
      <c r="A150" s="19">
        <v>148</v>
      </c>
      <c r="B150" s="21" t="s">
        <v>105</v>
      </c>
      <c r="C150" s="21">
        <v>26</v>
      </c>
      <c r="D150" s="21" t="s">
        <v>106</v>
      </c>
      <c r="E150" s="21"/>
      <c r="F150" s="21"/>
      <c r="G150" s="21">
        <f t="shared" si="2"/>
        <v>26</v>
      </c>
    </row>
    <row r="151" spans="1:7" ht="14.25">
      <c r="A151" s="19">
        <v>149</v>
      </c>
      <c r="B151" s="21" t="s">
        <v>107</v>
      </c>
      <c r="C151" s="21">
        <v>13</v>
      </c>
      <c r="D151" s="21" t="s">
        <v>106</v>
      </c>
      <c r="E151" s="21"/>
      <c r="F151" s="21"/>
      <c r="G151" s="21">
        <f t="shared" si="2"/>
        <v>13</v>
      </c>
    </row>
    <row r="152" spans="1:7" ht="14.25">
      <c r="A152" s="19">
        <v>150</v>
      </c>
      <c r="B152" s="21" t="s">
        <v>108</v>
      </c>
      <c r="C152" s="21">
        <v>1</v>
      </c>
      <c r="D152" s="21" t="s">
        <v>106</v>
      </c>
      <c r="E152" s="21"/>
      <c r="F152" s="21"/>
      <c r="G152" s="21">
        <f t="shared" si="2"/>
        <v>1</v>
      </c>
    </row>
    <row r="153" spans="1:7" ht="14.25">
      <c r="A153" s="19">
        <v>151</v>
      </c>
      <c r="B153" s="21" t="s">
        <v>109</v>
      </c>
      <c r="C153" s="21">
        <v>0</v>
      </c>
      <c r="D153" s="21"/>
      <c r="E153" s="21">
        <v>1</v>
      </c>
      <c r="F153" s="21">
        <v>1</v>
      </c>
      <c r="G153" s="21">
        <f t="shared" si="2"/>
        <v>0</v>
      </c>
    </row>
    <row r="154" spans="1:7" ht="14.25">
      <c r="A154" s="19">
        <v>152</v>
      </c>
      <c r="B154" s="21" t="s">
        <v>110</v>
      </c>
      <c r="C154" s="21">
        <v>200</v>
      </c>
      <c r="D154" s="21"/>
      <c r="E154" s="21">
        <v>13</v>
      </c>
      <c r="F154" s="21">
        <f>13+3</f>
        <v>16</v>
      </c>
      <c r="G154" s="21">
        <f t="shared" si="2"/>
        <v>197</v>
      </c>
    </row>
    <row r="155" spans="1:7" ht="14.25">
      <c r="A155" s="19">
        <v>153</v>
      </c>
      <c r="B155" s="21" t="s">
        <v>111</v>
      </c>
      <c r="C155" s="21">
        <v>93</v>
      </c>
      <c r="D155" s="21"/>
      <c r="E155" s="21">
        <v>44</v>
      </c>
      <c r="F155" s="21">
        <f>44+5+22</f>
        <v>71</v>
      </c>
      <c r="G155" s="21">
        <f t="shared" si="2"/>
        <v>66</v>
      </c>
    </row>
    <row r="156" spans="1:7" ht="14.25">
      <c r="A156" s="19">
        <v>154</v>
      </c>
      <c r="B156" s="21" t="s">
        <v>112</v>
      </c>
      <c r="C156" s="21">
        <v>0</v>
      </c>
      <c r="D156" s="21"/>
      <c r="E156" s="21"/>
      <c r="F156" s="21">
        <f>3+18</f>
        <v>21</v>
      </c>
      <c r="G156" s="21">
        <f t="shared" si="2"/>
        <v>-21</v>
      </c>
    </row>
    <row r="157" spans="1:7" ht="14.25">
      <c r="A157" s="19">
        <v>155</v>
      </c>
      <c r="B157" s="21" t="s">
        <v>113</v>
      </c>
      <c r="C157" s="21">
        <f>21+3</f>
        <v>24</v>
      </c>
      <c r="D157" s="21" t="s">
        <v>114</v>
      </c>
      <c r="E157" s="21">
        <v>20</v>
      </c>
      <c r="F157" s="21">
        <v>20</v>
      </c>
      <c r="G157" s="21">
        <f t="shared" si="2"/>
        <v>24</v>
      </c>
    </row>
    <row r="158" spans="1:7" ht="14.25">
      <c r="A158" s="19">
        <v>156</v>
      </c>
      <c r="B158" s="21" t="s">
        <v>115</v>
      </c>
      <c r="C158" s="21">
        <v>60</v>
      </c>
      <c r="D158" s="21"/>
      <c r="E158" s="21">
        <v>42</v>
      </c>
      <c r="F158" s="21">
        <f>42+18</f>
        <v>60</v>
      </c>
      <c r="G158" s="21">
        <f t="shared" si="2"/>
        <v>42</v>
      </c>
    </row>
    <row r="159" spans="1:7" ht="14.25">
      <c r="A159" s="19">
        <v>157</v>
      </c>
      <c r="B159" s="21" t="s">
        <v>116</v>
      </c>
      <c r="C159" s="21">
        <v>6</v>
      </c>
      <c r="D159" s="21"/>
      <c r="E159" s="21"/>
      <c r="F159" s="21"/>
      <c r="G159" s="21">
        <f t="shared" si="2"/>
        <v>6</v>
      </c>
    </row>
    <row r="160" spans="1:7" ht="14.25">
      <c r="A160" s="19">
        <v>158</v>
      </c>
      <c r="B160" s="21" t="s">
        <v>117</v>
      </c>
      <c r="C160" s="21">
        <v>27</v>
      </c>
      <c r="D160" s="21"/>
      <c r="E160" s="21"/>
      <c r="F160" s="21"/>
      <c r="G160" s="21">
        <f t="shared" si="2"/>
        <v>27</v>
      </c>
    </row>
    <row r="161" spans="1:7" ht="14.25">
      <c r="A161" s="19">
        <v>159</v>
      </c>
      <c r="B161" s="21" t="s">
        <v>118</v>
      </c>
      <c r="C161" s="21">
        <v>2</v>
      </c>
      <c r="D161" s="21" t="s">
        <v>224</v>
      </c>
      <c r="E161" s="21"/>
      <c r="F161" s="21"/>
      <c r="G161" s="21">
        <f t="shared" si="2"/>
        <v>2</v>
      </c>
    </row>
    <row r="162" spans="1:7" ht="14.25">
      <c r="A162" s="19">
        <v>160</v>
      </c>
      <c r="B162" s="21" t="s">
        <v>119</v>
      </c>
      <c r="C162" s="21">
        <v>2</v>
      </c>
      <c r="D162" s="21"/>
      <c r="E162" s="21"/>
      <c r="F162" s="21"/>
      <c r="G162" s="21">
        <f t="shared" si="2"/>
        <v>2</v>
      </c>
    </row>
    <row r="163" spans="1:7" ht="14.25">
      <c r="A163" s="19">
        <v>161</v>
      </c>
      <c r="B163" s="21" t="s">
        <v>120</v>
      </c>
      <c r="C163" s="21">
        <v>2</v>
      </c>
      <c r="D163" s="21"/>
      <c r="E163" s="21"/>
      <c r="F163" s="21"/>
      <c r="G163" s="21">
        <f t="shared" si="2"/>
        <v>2</v>
      </c>
    </row>
    <row r="164" spans="1:7" ht="14.25">
      <c r="A164" s="19">
        <v>162</v>
      </c>
      <c r="B164" s="21" t="s">
        <v>121</v>
      </c>
      <c r="C164" s="21">
        <v>22</v>
      </c>
      <c r="D164" s="21"/>
      <c r="E164" s="21"/>
      <c r="F164" s="21"/>
      <c r="G164" s="21">
        <f t="shared" si="2"/>
        <v>22</v>
      </c>
    </row>
    <row r="165" spans="1:7" ht="14.25">
      <c r="A165" s="19">
        <v>163</v>
      </c>
      <c r="B165" s="21" t="s">
        <v>122</v>
      </c>
      <c r="C165" s="21">
        <v>8</v>
      </c>
      <c r="D165" s="21"/>
      <c r="E165" s="21"/>
      <c r="F165" s="21"/>
      <c r="G165" s="21">
        <f t="shared" si="2"/>
        <v>8</v>
      </c>
    </row>
    <row r="166" spans="1:7" ht="14.25">
      <c r="A166" s="19">
        <v>164</v>
      </c>
      <c r="B166" s="21" t="s">
        <v>123</v>
      </c>
      <c r="C166" s="21">
        <v>13</v>
      </c>
      <c r="D166" s="21" t="s">
        <v>124</v>
      </c>
      <c r="E166" s="21"/>
      <c r="F166" s="21">
        <f>2+1</f>
        <v>3</v>
      </c>
      <c r="G166" s="21">
        <f t="shared" si="2"/>
        <v>10</v>
      </c>
    </row>
    <row r="167" spans="1:7" ht="14.25">
      <c r="A167" s="19">
        <v>165</v>
      </c>
      <c r="B167" s="21" t="s">
        <v>125</v>
      </c>
      <c r="C167" s="21">
        <v>8</v>
      </c>
      <c r="D167" s="21" t="s">
        <v>124</v>
      </c>
      <c r="E167" s="21"/>
      <c r="F167" s="21"/>
      <c r="G167" s="21">
        <f t="shared" si="2"/>
        <v>8</v>
      </c>
    </row>
    <row r="168" spans="1:7" ht="14.25">
      <c r="A168" s="19">
        <v>166</v>
      </c>
      <c r="B168" s="21" t="s">
        <v>126</v>
      </c>
      <c r="C168" s="21">
        <v>2</v>
      </c>
      <c r="D168" s="21" t="s">
        <v>124</v>
      </c>
      <c r="E168" s="21"/>
      <c r="F168" s="21"/>
      <c r="G168" s="21">
        <f t="shared" si="2"/>
        <v>2</v>
      </c>
    </row>
    <row r="169" spans="1:7" ht="14.25">
      <c r="A169" s="19">
        <v>167</v>
      </c>
      <c r="B169" s="21" t="s">
        <v>127</v>
      </c>
      <c r="C169" s="21">
        <f>9+30</f>
        <v>39</v>
      </c>
      <c r="D169" s="21"/>
      <c r="E169" s="21"/>
      <c r="F169" s="21">
        <v>8</v>
      </c>
      <c r="G169" s="21">
        <f t="shared" si="2"/>
        <v>31</v>
      </c>
    </row>
    <row r="170" spans="1:7" ht="14.25">
      <c r="A170" s="19">
        <v>168</v>
      </c>
      <c r="B170" s="21" t="s">
        <v>128</v>
      </c>
      <c r="C170" s="21">
        <v>0</v>
      </c>
      <c r="D170" s="21"/>
      <c r="E170" s="21"/>
      <c r="F170" s="21">
        <v>5</v>
      </c>
      <c r="G170" s="21">
        <f t="shared" si="2"/>
        <v>-5</v>
      </c>
    </row>
    <row r="171" spans="1:7" ht="14.25">
      <c r="A171" s="19">
        <v>169</v>
      </c>
      <c r="B171" s="21" t="s">
        <v>129</v>
      </c>
      <c r="C171" s="21">
        <v>5</v>
      </c>
      <c r="D171" s="21" t="s">
        <v>106</v>
      </c>
      <c r="E171" s="21"/>
      <c r="F171" s="21"/>
      <c r="G171" s="21">
        <f t="shared" si="2"/>
        <v>5</v>
      </c>
    </row>
    <row r="172" spans="1:7" ht="14.25">
      <c r="A172" s="19">
        <v>170</v>
      </c>
      <c r="B172" s="21" t="s">
        <v>130</v>
      </c>
      <c r="C172" s="21">
        <v>1</v>
      </c>
      <c r="D172" s="21" t="s">
        <v>131</v>
      </c>
      <c r="E172" s="21"/>
      <c r="F172" s="21"/>
      <c r="G172" s="21">
        <f t="shared" si="2"/>
        <v>1</v>
      </c>
    </row>
    <row r="173" spans="1:7" ht="14.25">
      <c r="A173" s="19">
        <v>171</v>
      </c>
      <c r="B173" s="21" t="s">
        <v>132</v>
      </c>
      <c r="C173" s="21">
        <v>1</v>
      </c>
      <c r="D173" s="21" t="s">
        <v>131</v>
      </c>
      <c r="E173" s="21"/>
      <c r="F173" s="21"/>
      <c r="G173" s="21">
        <f t="shared" si="2"/>
        <v>1</v>
      </c>
    </row>
    <row r="174" spans="1:7" ht="14.25">
      <c r="A174" s="19">
        <v>172</v>
      </c>
      <c r="B174" s="21" t="s">
        <v>133</v>
      </c>
      <c r="C174" s="21">
        <v>5</v>
      </c>
      <c r="D174" s="21"/>
      <c r="E174" s="21"/>
      <c r="F174" s="21">
        <v>1</v>
      </c>
      <c r="G174" s="21">
        <f t="shared" si="2"/>
        <v>4</v>
      </c>
    </row>
    <row r="175" spans="1:7" ht="14.25">
      <c r="A175" s="19">
        <v>173</v>
      </c>
      <c r="B175" s="21" t="s">
        <v>134</v>
      </c>
      <c r="C175" s="21">
        <v>2</v>
      </c>
      <c r="D175" s="21"/>
      <c r="E175" s="21"/>
      <c r="F175" s="21"/>
      <c r="G175" s="21">
        <f t="shared" si="2"/>
        <v>2</v>
      </c>
    </row>
    <row r="176" spans="1:7" ht="14.25">
      <c r="A176" s="19">
        <v>174</v>
      </c>
      <c r="B176" s="21" t="s">
        <v>135</v>
      </c>
      <c r="C176" s="21">
        <v>7</v>
      </c>
      <c r="D176" s="21"/>
      <c r="E176" s="21"/>
      <c r="F176" s="21"/>
      <c r="G176" s="21">
        <f aca="true" t="shared" si="3" ref="G176:G235">C176+E176-F176</f>
        <v>7</v>
      </c>
    </row>
    <row r="177" spans="1:7" ht="14.25">
      <c r="A177" s="19">
        <v>175</v>
      </c>
      <c r="B177" s="21" t="s">
        <v>136</v>
      </c>
      <c r="C177" s="21">
        <v>1</v>
      </c>
      <c r="D177" s="21" t="s">
        <v>137</v>
      </c>
      <c r="E177" s="21"/>
      <c r="F177" s="21"/>
      <c r="G177" s="21">
        <f t="shared" si="3"/>
        <v>1</v>
      </c>
    </row>
    <row r="178" spans="1:7" ht="14.25">
      <c r="A178" s="19">
        <v>176</v>
      </c>
      <c r="B178" s="21" t="s">
        <v>138</v>
      </c>
      <c r="C178" s="21">
        <v>4</v>
      </c>
      <c r="D178" s="21" t="s">
        <v>139</v>
      </c>
      <c r="E178" s="21"/>
      <c r="F178" s="21"/>
      <c r="G178" s="21">
        <f t="shared" si="3"/>
        <v>4</v>
      </c>
    </row>
    <row r="179" spans="1:7" ht="14.25">
      <c r="A179" s="19">
        <v>177</v>
      </c>
      <c r="B179" s="21" t="s">
        <v>140</v>
      </c>
      <c r="C179" s="21">
        <v>6</v>
      </c>
      <c r="D179" s="21" t="s">
        <v>141</v>
      </c>
      <c r="E179" s="21"/>
      <c r="F179" s="21"/>
      <c r="G179" s="21">
        <f t="shared" si="3"/>
        <v>6</v>
      </c>
    </row>
    <row r="180" spans="1:7" ht="14.25">
      <c r="A180" s="19">
        <v>178</v>
      </c>
      <c r="B180" s="21" t="s">
        <v>142</v>
      </c>
      <c r="C180" s="21">
        <v>2</v>
      </c>
      <c r="D180" s="21" t="s">
        <v>141</v>
      </c>
      <c r="E180" s="21"/>
      <c r="F180" s="21"/>
      <c r="G180" s="21">
        <f t="shared" si="3"/>
        <v>2</v>
      </c>
    </row>
    <row r="181" spans="1:7" ht="14.25">
      <c r="A181" s="19">
        <v>179</v>
      </c>
      <c r="B181" s="21" t="s">
        <v>143</v>
      </c>
      <c r="C181" s="21">
        <f>17+3+18</f>
        <v>38</v>
      </c>
      <c r="D181" s="21" t="s">
        <v>144</v>
      </c>
      <c r="E181" s="21"/>
      <c r="F181" s="21">
        <f>1+1+5+6+5+9</f>
        <v>27</v>
      </c>
      <c r="G181" s="21">
        <f t="shared" si="3"/>
        <v>11</v>
      </c>
    </row>
    <row r="182" spans="1:7" ht="14.25">
      <c r="A182" s="19">
        <v>180</v>
      </c>
      <c r="B182" s="21" t="s">
        <v>145</v>
      </c>
      <c r="C182" s="21">
        <f>3+4</f>
        <v>7</v>
      </c>
      <c r="D182" s="21" t="s">
        <v>146</v>
      </c>
      <c r="E182" s="21"/>
      <c r="F182" s="21"/>
      <c r="G182" s="21">
        <f t="shared" si="3"/>
        <v>7</v>
      </c>
    </row>
    <row r="183" spans="1:7" ht="14.25">
      <c r="A183" s="19">
        <v>181</v>
      </c>
      <c r="B183" s="21" t="s">
        <v>147</v>
      </c>
      <c r="C183" s="21">
        <f>5+1+2</f>
        <v>8</v>
      </c>
      <c r="D183" s="21" t="s">
        <v>148</v>
      </c>
      <c r="E183" s="21"/>
      <c r="F183" s="21">
        <v>2</v>
      </c>
      <c r="G183" s="21">
        <f t="shared" si="3"/>
        <v>6</v>
      </c>
    </row>
    <row r="184" spans="1:7" ht="14.25">
      <c r="A184" s="19">
        <v>182</v>
      </c>
      <c r="B184" s="21" t="s">
        <v>149</v>
      </c>
      <c r="C184" s="21">
        <f>91+4</f>
        <v>95</v>
      </c>
      <c r="D184" s="21"/>
      <c r="E184" s="21"/>
      <c r="F184" s="21">
        <f>2+3</f>
        <v>5</v>
      </c>
      <c r="G184" s="21">
        <f t="shared" si="3"/>
        <v>90</v>
      </c>
    </row>
    <row r="185" spans="1:7" ht="14.25">
      <c r="A185" s="19">
        <v>183</v>
      </c>
      <c r="B185" s="21" t="s">
        <v>150</v>
      </c>
      <c r="C185" s="21">
        <v>12</v>
      </c>
      <c r="D185" s="21"/>
      <c r="E185" s="21"/>
      <c r="F185" s="21"/>
      <c r="G185" s="21">
        <f t="shared" si="3"/>
        <v>12</v>
      </c>
    </row>
    <row r="186" spans="1:7" ht="14.25">
      <c r="A186" s="19">
        <v>184</v>
      </c>
      <c r="B186" s="21" t="s">
        <v>151</v>
      </c>
      <c r="C186" s="21">
        <v>10</v>
      </c>
      <c r="D186" s="21"/>
      <c r="E186" s="21"/>
      <c r="F186" s="21"/>
      <c r="G186" s="21">
        <f t="shared" si="3"/>
        <v>10</v>
      </c>
    </row>
    <row r="187" spans="1:7" ht="14.25">
      <c r="A187" s="19">
        <v>185</v>
      </c>
      <c r="B187" s="21" t="s">
        <v>152</v>
      </c>
      <c r="C187" s="21">
        <v>32</v>
      </c>
      <c r="D187" s="21"/>
      <c r="E187" s="21"/>
      <c r="F187" s="21">
        <v>7</v>
      </c>
      <c r="G187" s="21">
        <f t="shared" si="3"/>
        <v>25</v>
      </c>
    </row>
    <row r="188" spans="1:7" ht="14.25">
      <c r="A188" s="19">
        <v>186</v>
      </c>
      <c r="B188" s="21" t="s">
        <v>153</v>
      </c>
      <c r="C188" s="21">
        <v>1</v>
      </c>
      <c r="D188" s="21"/>
      <c r="E188" s="21"/>
      <c r="F188" s="21"/>
      <c r="G188" s="21">
        <f t="shared" si="3"/>
        <v>1</v>
      </c>
    </row>
    <row r="189" spans="1:7" ht="14.25">
      <c r="A189" s="19">
        <v>187</v>
      </c>
      <c r="B189" s="21" t="s">
        <v>154</v>
      </c>
      <c r="C189" s="21">
        <v>19</v>
      </c>
      <c r="D189" s="21" t="s">
        <v>137</v>
      </c>
      <c r="E189" s="21"/>
      <c r="F189" s="21">
        <v>19</v>
      </c>
      <c r="G189" s="21">
        <f t="shared" si="3"/>
        <v>0</v>
      </c>
    </row>
    <row r="190" spans="1:7" ht="14.25">
      <c r="A190" s="19">
        <v>188</v>
      </c>
      <c r="B190" s="21" t="s">
        <v>155</v>
      </c>
      <c r="C190" s="21">
        <v>5</v>
      </c>
      <c r="D190" s="21" t="s">
        <v>137</v>
      </c>
      <c r="E190" s="21"/>
      <c r="F190" s="21"/>
      <c r="G190" s="21">
        <f t="shared" si="3"/>
        <v>5</v>
      </c>
    </row>
    <row r="191" spans="1:7" ht="14.25">
      <c r="A191" s="19">
        <v>189</v>
      </c>
      <c r="B191" s="21" t="s">
        <v>156</v>
      </c>
      <c r="C191" s="21">
        <v>4</v>
      </c>
      <c r="D191" s="21" t="s">
        <v>137</v>
      </c>
      <c r="E191" s="21"/>
      <c r="F191" s="21">
        <v>1</v>
      </c>
      <c r="G191" s="21">
        <f t="shared" si="3"/>
        <v>3</v>
      </c>
    </row>
    <row r="192" spans="1:7" ht="14.25">
      <c r="A192" s="19">
        <v>190</v>
      </c>
      <c r="B192" s="21" t="s">
        <v>157</v>
      </c>
      <c r="C192" s="21">
        <v>5</v>
      </c>
      <c r="D192" s="21"/>
      <c r="E192" s="21"/>
      <c r="F192" s="21">
        <v>2</v>
      </c>
      <c r="G192" s="21">
        <f t="shared" si="3"/>
        <v>3</v>
      </c>
    </row>
    <row r="193" spans="1:7" ht="14.25">
      <c r="A193" s="19">
        <v>191</v>
      </c>
      <c r="B193" s="21" t="s">
        <v>158</v>
      </c>
      <c r="C193" s="21">
        <v>45</v>
      </c>
      <c r="D193" s="21"/>
      <c r="E193" s="21"/>
      <c r="F193" s="21">
        <v>4</v>
      </c>
      <c r="G193" s="21">
        <f t="shared" si="3"/>
        <v>41</v>
      </c>
    </row>
    <row r="194" spans="1:7" ht="14.25">
      <c r="A194" s="19">
        <v>192</v>
      </c>
      <c r="B194" s="21" t="s">
        <v>159</v>
      </c>
      <c r="C194" s="21">
        <v>0</v>
      </c>
      <c r="D194" s="21"/>
      <c r="E194" s="21"/>
      <c r="F194" s="21">
        <v>1</v>
      </c>
      <c r="G194" s="21">
        <f t="shared" si="3"/>
        <v>-1</v>
      </c>
    </row>
    <row r="195" spans="1:7" ht="14.25">
      <c r="A195" s="19">
        <v>193</v>
      </c>
      <c r="B195" s="21" t="s">
        <v>160</v>
      </c>
      <c r="C195" s="21">
        <v>1</v>
      </c>
      <c r="D195" s="21"/>
      <c r="E195" s="21"/>
      <c r="F195" s="21"/>
      <c r="G195" s="21">
        <f t="shared" si="3"/>
        <v>1</v>
      </c>
    </row>
    <row r="196" spans="1:7" ht="14.25">
      <c r="A196" s="19">
        <v>194</v>
      </c>
      <c r="B196" s="21" t="s">
        <v>161</v>
      </c>
      <c r="C196" s="21">
        <v>1</v>
      </c>
      <c r="D196" s="21" t="s">
        <v>137</v>
      </c>
      <c r="E196" s="21"/>
      <c r="F196" s="21"/>
      <c r="G196" s="21">
        <f t="shared" si="3"/>
        <v>1</v>
      </c>
    </row>
    <row r="197" spans="1:7" ht="14.25">
      <c r="A197" s="19">
        <v>195</v>
      </c>
      <c r="B197" s="21" t="s">
        <v>162</v>
      </c>
      <c r="C197" s="21">
        <v>1</v>
      </c>
      <c r="D197" s="21" t="s">
        <v>137</v>
      </c>
      <c r="E197" s="21"/>
      <c r="F197" s="21"/>
      <c r="G197" s="21">
        <f t="shared" si="3"/>
        <v>1</v>
      </c>
    </row>
    <row r="198" spans="1:7" ht="14.25">
      <c r="A198" s="19">
        <v>196</v>
      </c>
      <c r="B198" s="21" t="s">
        <v>163</v>
      </c>
      <c r="C198" s="21">
        <v>11</v>
      </c>
      <c r="D198" s="21"/>
      <c r="E198" s="21"/>
      <c r="F198" s="21"/>
      <c r="G198" s="21">
        <f t="shared" si="3"/>
        <v>11</v>
      </c>
    </row>
    <row r="199" spans="1:7" ht="14.25">
      <c r="A199" s="19">
        <v>197</v>
      </c>
      <c r="B199" s="21" t="s">
        <v>164</v>
      </c>
      <c r="C199" s="21">
        <v>2</v>
      </c>
      <c r="D199" s="21"/>
      <c r="E199" s="21"/>
      <c r="F199" s="21"/>
      <c r="G199" s="21">
        <f t="shared" si="3"/>
        <v>2</v>
      </c>
    </row>
    <row r="200" spans="1:7" ht="14.25">
      <c r="A200" s="19">
        <v>198</v>
      </c>
      <c r="B200" s="21" t="s">
        <v>165</v>
      </c>
      <c r="C200" s="21">
        <v>1</v>
      </c>
      <c r="D200" s="21"/>
      <c r="E200" s="21"/>
      <c r="F200" s="21"/>
      <c r="G200" s="21">
        <f t="shared" si="3"/>
        <v>1</v>
      </c>
    </row>
    <row r="201" spans="1:7" ht="14.25">
      <c r="A201" s="19">
        <v>199</v>
      </c>
      <c r="B201" s="21" t="s">
        <v>166</v>
      </c>
      <c r="C201" s="21">
        <v>1</v>
      </c>
      <c r="D201" s="21"/>
      <c r="E201" s="21"/>
      <c r="F201" s="21"/>
      <c r="G201" s="21">
        <f t="shared" si="3"/>
        <v>1</v>
      </c>
    </row>
    <row r="202" spans="1:7" ht="14.25">
      <c r="A202" s="19">
        <v>200</v>
      </c>
      <c r="B202" s="21" t="s">
        <v>167</v>
      </c>
      <c r="C202" s="21">
        <v>1</v>
      </c>
      <c r="D202" s="21"/>
      <c r="E202" s="21"/>
      <c r="F202" s="21"/>
      <c r="G202" s="21">
        <f t="shared" si="3"/>
        <v>1</v>
      </c>
    </row>
    <row r="203" spans="1:7" ht="14.25">
      <c r="A203" s="19">
        <v>201</v>
      </c>
      <c r="B203" s="21" t="s">
        <v>168</v>
      </c>
      <c r="C203" s="21">
        <v>1</v>
      </c>
      <c r="D203" s="21"/>
      <c r="E203" s="21"/>
      <c r="F203" s="21"/>
      <c r="G203" s="21">
        <f t="shared" si="3"/>
        <v>1</v>
      </c>
    </row>
    <row r="204" spans="1:7" ht="14.25">
      <c r="A204" s="19">
        <v>202</v>
      </c>
      <c r="B204" s="21" t="s">
        <v>169</v>
      </c>
      <c r="C204" s="21">
        <v>4</v>
      </c>
      <c r="D204" s="21"/>
      <c r="E204" s="21"/>
      <c r="F204" s="21"/>
      <c r="G204" s="21">
        <f t="shared" si="3"/>
        <v>4</v>
      </c>
    </row>
    <row r="205" spans="1:7" ht="14.25">
      <c r="A205" s="19">
        <v>203</v>
      </c>
      <c r="B205" s="21" t="s">
        <v>170</v>
      </c>
      <c r="C205" s="21">
        <v>1</v>
      </c>
      <c r="D205" s="21" t="s">
        <v>137</v>
      </c>
      <c r="E205" s="21"/>
      <c r="F205" s="21"/>
      <c r="G205" s="21">
        <f t="shared" si="3"/>
        <v>1</v>
      </c>
    </row>
    <row r="206" spans="1:7" ht="14.25">
      <c r="A206" s="19">
        <v>204</v>
      </c>
      <c r="B206" s="21" t="s">
        <v>171</v>
      </c>
      <c r="C206" s="21">
        <v>3</v>
      </c>
      <c r="D206" s="21"/>
      <c r="E206" s="21"/>
      <c r="F206" s="21"/>
      <c r="G206" s="21">
        <f t="shared" si="3"/>
        <v>3</v>
      </c>
    </row>
    <row r="207" spans="1:7" ht="14.25">
      <c r="A207" s="19">
        <v>205</v>
      </c>
      <c r="B207" s="21" t="s">
        <v>172</v>
      </c>
      <c r="C207" s="21">
        <v>1</v>
      </c>
      <c r="D207" s="21"/>
      <c r="E207" s="21"/>
      <c r="F207" s="21"/>
      <c r="G207" s="21">
        <f t="shared" si="3"/>
        <v>1</v>
      </c>
    </row>
    <row r="208" spans="1:7" ht="14.25">
      <c r="A208" s="19">
        <v>206</v>
      </c>
      <c r="B208" s="21" t="s">
        <v>173</v>
      </c>
      <c r="C208" s="21">
        <v>6</v>
      </c>
      <c r="D208" s="21"/>
      <c r="E208" s="21"/>
      <c r="F208" s="21"/>
      <c r="G208" s="21">
        <f t="shared" si="3"/>
        <v>6</v>
      </c>
    </row>
    <row r="209" spans="1:7" ht="14.25">
      <c r="A209" s="19">
        <v>207</v>
      </c>
      <c r="B209" s="21" t="s">
        <v>174</v>
      </c>
      <c r="C209" s="21">
        <v>5</v>
      </c>
      <c r="D209" s="21"/>
      <c r="E209" s="21"/>
      <c r="F209" s="21"/>
      <c r="G209" s="21">
        <f t="shared" si="3"/>
        <v>5</v>
      </c>
    </row>
    <row r="210" spans="1:7" ht="14.25">
      <c r="A210" s="19">
        <v>208</v>
      </c>
      <c r="B210" s="21" t="s">
        <v>175</v>
      </c>
      <c r="C210" s="21">
        <v>0</v>
      </c>
      <c r="D210" s="21"/>
      <c r="E210" s="21">
        <v>5</v>
      </c>
      <c r="F210" s="21"/>
      <c r="G210" s="21">
        <f t="shared" si="3"/>
        <v>5</v>
      </c>
    </row>
    <row r="211" spans="1:7" ht="14.25">
      <c r="A211" s="19">
        <v>209</v>
      </c>
      <c r="B211" s="21" t="s">
        <v>176</v>
      </c>
      <c r="C211" s="21">
        <v>2</v>
      </c>
      <c r="D211" s="21" t="s">
        <v>628</v>
      </c>
      <c r="E211" s="21"/>
      <c r="F211" s="21"/>
      <c r="G211" s="21">
        <f t="shared" si="3"/>
        <v>2</v>
      </c>
    </row>
    <row r="212" spans="1:7" ht="14.25">
      <c r="A212" s="19">
        <v>210</v>
      </c>
      <c r="B212" s="21" t="s">
        <v>177</v>
      </c>
      <c r="C212" s="21">
        <v>1</v>
      </c>
      <c r="D212" s="21" t="s">
        <v>628</v>
      </c>
      <c r="E212" s="21"/>
      <c r="F212" s="21"/>
      <c r="G212" s="21">
        <f t="shared" si="3"/>
        <v>1</v>
      </c>
    </row>
    <row r="213" spans="1:7" ht="14.25">
      <c r="A213" s="19">
        <v>211</v>
      </c>
      <c r="B213" s="21" t="s">
        <v>178</v>
      </c>
      <c r="C213" s="21">
        <v>1</v>
      </c>
      <c r="D213" s="21" t="s">
        <v>628</v>
      </c>
      <c r="E213" s="21"/>
      <c r="F213" s="21"/>
      <c r="G213" s="21">
        <f t="shared" si="3"/>
        <v>1</v>
      </c>
    </row>
    <row r="214" spans="1:7" ht="14.25">
      <c r="A214" s="19">
        <v>212</v>
      </c>
      <c r="B214" s="21" t="s">
        <v>179</v>
      </c>
      <c r="C214" s="21">
        <v>1</v>
      </c>
      <c r="D214" s="21" t="s">
        <v>628</v>
      </c>
      <c r="E214" s="21"/>
      <c r="F214" s="21"/>
      <c r="G214" s="21">
        <f t="shared" si="3"/>
        <v>1</v>
      </c>
    </row>
    <row r="215" spans="1:7" ht="14.25">
      <c r="A215" s="19">
        <v>213</v>
      </c>
      <c r="B215" s="21" t="s">
        <v>180</v>
      </c>
      <c r="C215" s="21">
        <v>1</v>
      </c>
      <c r="D215" s="21" t="s">
        <v>628</v>
      </c>
      <c r="E215" s="21"/>
      <c r="F215" s="21"/>
      <c r="G215" s="21">
        <f t="shared" si="3"/>
        <v>1</v>
      </c>
    </row>
    <row r="216" spans="1:7" ht="14.25">
      <c r="A216" s="19">
        <v>214</v>
      </c>
      <c r="B216" s="21" t="s">
        <v>181</v>
      </c>
      <c r="C216" s="21">
        <v>1</v>
      </c>
      <c r="D216" s="21" t="s">
        <v>628</v>
      </c>
      <c r="E216" s="21"/>
      <c r="F216" s="21"/>
      <c r="G216" s="21">
        <f t="shared" si="3"/>
        <v>1</v>
      </c>
    </row>
    <row r="217" spans="1:7" ht="14.25">
      <c r="A217" s="19">
        <v>215</v>
      </c>
      <c r="B217" s="21" t="s">
        <v>182</v>
      </c>
      <c r="C217" s="21">
        <v>3</v>
      </c>
      <c r="D217" s="21"/>
      <c r="E217" s="21"/>
      <c r="F217" s="21"/>
      <c r="G217" s="21">
        <f t="shared" si="3"/>
        <v>3</v>
      </c>
    </row>
    <row r="218" spans="1:7" ht="14.25">
      <c r="A218" s="19">
        <v>216</v>
      </c>
      <c r="B218" s="21" t="s">
        <v>183</v>
      </c>
      <c r="C218" s="21">
        <v>1</v>
      </c>
      <c r="D218" s="21"/>
      <c r="E218" s="21"/>
      <c r="F218" s="21"/>
      <c r="G218" s="21">
        <f t="shared" si="3"/>
        <v>1</v>
      </c>
    </row>
    <row r="219" spans="1:7" ht="14.25">
      <c r="A219" s="19">
        <v>217</v>
      </c>
      <c r="B219" s="21" t="s">
        <v>184</v>
      </c>
      <c r="C219" s="21">
        <v>1</v>
      </c>
      <c r="D219" s="21"/>
      <c r="E219" s="21"/>
      <c r="F219" s="21"/>
      <c r="G219" s="21">
        <f t="shared" si="3"/>
        <v>1</v>
      </c>
    </row>
    <row r="220" spans="1:7" ht="14.25">
      <c r="A220" s="19">
        <v>218</v>
      </c>
      <c r="B220" s="21" t="s">
        <v>185</v>
      </c>
      <c r="C220" s="21">
        <v>8</v>
      </c>
      <c r="D220" s="21"/>
      <c r="E220" s="21"/>
      <c r="F220" s="21"/>
      <c r="G220" s="21">
        <f t="shared" si="3"/>
        <v>8</v>
      </c>
    </row>
    <row r="221" spans="1:7" ht="14.25">
      <c r="A221" s="19">
        <v>219</v>
      </c>
      <c r="B221" s="21" t="s">
        <v>186</v>
      </c>
      <c r="C221" s="21">
        <v>1</v>
      </c>
      <c r="D221" s="21"/>
      <c r="E221" s="21"/>
      <c r="F221" s="21"/>
      <c r="G221" s="21">
        <f t="shared" si="3"/>
        <v>1</v>
      </c>
    </row>
    <row r="222" spans="1:7" ht="14.25">
      <c r="A222" s="19">
        <v>220</v>
      </c>
      <c r="B222" s="21" t="s">
        <v>187</v>
      </c>
      <c r="C222" s="21">
        <v>20</v>
      </c>
      <c r="D222" s="21"/>
      <c r="E222" s="21"/>
      <c r="F222" s="21"/>
      <c r="G222" s="21">
        <f t="shared" si="3"/>
        <v>20</v>
      </c>
    </row>
    <row r="223" spans="1:7" ht="14.25">
      <c r="A223" s="19">
        <v>221</v>
      </c>
      <c r="B223" s="21" t="s">
        <v>188</v>
      </c>
      <c r="C223" s="21">
        <v>42</v>
      </c>
      <c r="D223" s="21"/>
      <c r="E223" s="21"/>
      <c r="F223" s="21"/>
      <c r="G223" s="21">
        <f t="shared" si="3"/>
        <v>42</v>
      </c>
    </row>
    <row r="224" spans="1:7" ht="14.25">
      <c r="A224" s="19">
        <v>222</v>
      </c>
      <c r="B224" s="21" t="s">
        <v>189</v>
      </c>
      <c r="C224" s="21">
        <v>12</v>
      </c>
      <c r="D224" s="21"/>
      <c r="E224" s="21"/>
      <c r="F224" s="21"/>
      <c r="G224" s="21">
        <f t="shared" si="3"/>
        <v>12</v>
      </c>
    </row>
    <row r="225" spans="1:7" ht="14.25">
      <c r="A225" s="19">
        <v>223</v>
      </c>
      <c r="B225" s="21" t="s">
        <v>190</v>
      </c>
      <c r="C225" s="21">
        <v>1</v>
      </c>
      <c r="D225" s="21"/>
      <c r="E225" s="21"/>
      <c r="F225" s="21"/>
      <c r="G225" s="21">
        <f t="shared" si="3"/>
        <v>1</v>
      </c>
    </row>
    <row r="226" spans="1:7" ht="14.25">
      <c r="A226" s="19">
        <v>224</v>
      </c>
      <c r="B226" s="21" t="s">
        <v>191</v>
      </c>
      <c r="C226" s="21">
        <v>1</v>
      </c>
      <c r="D226" s="21" t="s">
        <v>628</v>
      </c>
      <c r="E226" s="21"/>
      <c r="F226" s="21"/>
      <c r="G226" s="21">
        <f t="shared" si="3"/>
        <v>1</v>
      </c>
    </row>
    <row r="227" spans="1:7" ht="14.25">
      <c r="A227" s="19">
        <v>225</v>
      </c>
      <c r="B227" s="21" t="s">
        <v>192</v>
      </c>
      <c r="C227" s="21">
        <v>2</v>
      </c>
      <c r="D227" s="21" t="s">
        <v>628</v>
      </c>
      <c r="E227" s="21"/>
      <c r="F227" s="21"/>
      <c r="G227" s="21">
        <f t="shared" si="3"/>
        <v>2</v>
      </c>
    </row>
    <row r="228" spans="1:7" ht="14.25">
      <c r="A228" s="19">
        <v>226</v>
      </c>
      <c r="B228" s="21" t="s">
        <v>193</v>
      </c>
      <c r="C228" s="21">
        <v>2</v>
      </c>
      <c r="D228" s="21" t="s">
        <v>628</v>
      </c>
      <c r="E228" s="21"/>
      <c r="F228" s="21"/>
      <c r="G228" s="21">
        <f t="shared" si="3"/>
        <v>2</v>
      </c>
    </row>
    <row r="229" spans="1:7" ht="14.25">
      <c r="A229" s="19">
        <v>227</v>
      </c>
      <c r="B229" s="21" t="s">
        <v>194</v>
      </c>
      <c r="C229" s="21">
        <v>1</v>
      </c>
      <c r="D229" s="21" t="s">
        <v>628</v>
      </c>
      <c r="E229" s="21"/>
      <c r="F229" s="21"/>
      <c r="G229" s="21">
        <f t="shared" si="3"/>
        <v>1</v>
      </c>
    </row>
    <row r="230" spans="1:7" ht="14.25">
      <c r="A230" s="19">
        <v>228</v>
      </c>
      <c r="B230" s="21" t="s">
        <v>195</v>
      </c>
      <c r="C230" s="21">
        <v>2</v>
      </c>
      <c r="D230" s="21" t="s">
        <v>628</v>
      </c>
      <c r="E230" s="21"/>
      <c r="F230" s="21"/>
      <c r="G230" s="21">
        <f t="shared" si="3"/>
        <v>2</v>
      </c>
    </row>
    <row r="231" spans="1:7" ht="14.25">
      <c r="A231" s="19">
        <v>229</v>
      </c>
      <c r="B231" s="21" t="s">
        <v>196</v>
      </c>
      <c r="C231" s="21">
        <v>1</v>
      </c>
      <c r="D231" s="21" t="s">
        <v>628</v>
      </c>
      <c r="E231" s="21"/>
      <c r="F231" s="21"/>
      <c r="G231" s="21">
        <f t="shared" si="3"/>
        <v>1</v>
      </c>
    </row>
    <row r="232" spans="1:7" ht="14.25">
      <c r="A232" s="19">
        <v>230</v>
      </c>
      <c r="B232" s="21" t="s">
        <v>197</v>
      </c>
      <c r="C232" s="21">
        <v>1</v>
      </c>
      <c r="D232" s="21" t="s">
        <v>628</v>
      </c>
      <c r="E232" s="21"/>
      <c r="F232" s="21"/>
      <c r="G232" s="21">
        <f t="shared" si="3"/>
        <v>1</v>
      </c>
    </row>
    <row r="233" spans="1:7" ht="14.25">
      <c r="A233" s="19">
        <v>231</v>
      </c>
      <c r="B233" s="21" t="s">
        <v>198</v>
      </c>
      <c r="C233" s="21">
        <v>1</v>
      </c>
      <c r="D233" s="21" t="s">
        <v>628</v>
      </c>
      <c r="E233" s="21"/>
      <c r="F233" s="21"/>
      <c r="G233" s="21">
        <f t="shared" si="3"/>
        <v>1</v>
      </c>
    </row>
    <row r="234" spans="1:7" ht="14.25">
      <c r="A234" s="19">
        <v>232</v>
      </c>
      <c r="B234" s="21" t="s">
        <v>199</v>
      </c>
      <c r="C234" s="21">
        <v>2</v>
      </c>
      <c r="D234" s="21" t="s">
        <v>628</v>
      </c>
      <c r="E234" s="21"/>
      <c r="F234" s="21"/>
      <c r="G234" s="21">
        <f t="shared" si="3"/>
        <v>2</v>
      </c>
    </row>
    <row r="235" spans="1:7" ht="14.25">
      <c r="A235" s="19">
        <v>233</v>
      </c>
      <c r="B235" s="21" t="s">
        <v>200</v>
      </c>
      <c r="C235" s="21">
        <v>1</v>
      </c>
      <c r="D235" s="21" t="s">
        <v>628</v>
      </c>
      <c r="E235" s="21"/>
      <c r="F235" s="21"/>
      <c r="G235" s="21">
        <f t="shared" si="3"/>
        <v>1</v>
      </c>
    </row>
    <row r="236" spans="1:7" ht="14.25">
      <c r="A236" s="19">
        <v>234</v>
      </c>
      <c r="B236" s="21" t="s">
        <v>201</v>
      </c>
      <c r="C236" s="21">
        <v>1</v>
      </c>
      <c r="D236" s="21" t="s">
        <v>628</v>
      </c>
      <c r="E236" s="21"/>
      <c r="F236" s="21"/>
      <c r="G236" s="21">
        <f aca="true" t="shared" si="4" ref="G236:G258">C236+E236-F236</f>
        <v>1</v>
      </c>
    </row>
    <row r="237" spans="1:7" ht="14.25">
      <c r="A237" s="19">
        <v>235</v>
      </c>
      <c r="B237" s="21" t="s">
        <v>202</v>
      </c>
      <c r="C237" s="21">
        <v>4</v>
      </c>
      <c r="D237" s="21" t="s">
        <v>628</v>
      </c>
      <c r="E237" s="21"/>
      <c r="F237" s="21"/>
      <c r="G237" s="21">
        <f t="shared" si="4"/>
        <v>4</v>
      </c>
    </row>
    <row r="238" spans="1:7" ht="14.25">
      <c r="A238" s="19">
        <v>236</v>
      </c>
      <c r="B238" s="21" t="s">
        <v>203</v>
      </c>
      <c r="C238" s="21">
        <v>1</v>
      </c>
      <c r="D238" s="21" t="s">
        <v>628</v>
      </c>
      <c r="E238" s="21"/>
      <c r="F238" s="21"/>
      <c r="G238" s="21">
        <f t="shared" si="4"/>
        <v>1</v>
      </c>
    </row>
    <row r="239" spans="1:7" ht="14.25">
      <c r="A239" s="19">
        <v>237</v>
      </c>
      <c r="B239" s="21" t="s">
        <v>204</v>
      </c>
      <c r="C239" s="21">
        <v>1</v>
      </c>
      <c r="D239" s="21" t="s">
        <v>628</v>
      </c>
      <c r="E239" s="21"/>
      <c r="F239" s="21"/>
      <c r="G239" s="21">
        <f t="shared" si="4"/>
        <v>1</v>
      </c>
    </row>
    <row r="240" spans="1:7" ht="14.25">
      <c r="A240" s="19">
        <v>238</v>
      </c>
      <c r="B240" s="21" t="s">
        <v>205</v>
      </c>
      <c r="C240" s="21">
        <v>2</v>
      </c>
      <c r="D240" s="21" t="s">
        <v>628</v>
      </c>
      <c r="E240" s="21"/>
      <c r="F240" s="21"/>
      <c r="G240" s="21">
        <f t="shared" si="4"/>
        <v>2</v>
      </c>
    </row>
    <row r="241" spans="1:7" ht="14.25">
      <c r="A241" s="19">
        <v>239</v>
      </c>
      <c r="B241" s="21" t="s">
        <v>206</v>
      </c>
      <c r="C241" s="21">
        <v>1</v>
      </c>
      <c r="D241" s="21" t="s">
        <v>628</v>
      </c>
      <c r="E241" s="21"/>
      <c r="F241" s="21"/>
      <c r="G241" s="21">
        <f t="shared" si="4"/>
        <v>1</v>
      </c>
    </row>
    <row r="242" spans="1:7" ht="14.25">
      <c r="A242" s="19">
        <v>240</v>
      </c>
      <c r="B242" s="21" t="s">
        <v>207</v>
      </c>
      <c r="C242" s="21">
        <f>1+1</f>
        <v>2</v>
      </c>
      <c r="D242" s="21" t="s">
        <v>628</v>
      </c>
      <c r="E242" s="21"/>
      <c r="F242" s="21"/>
      <c r="G242" s="21">
        <f t="shared" si="4"/>
        <v>2</v>
      </c>
    </row>
    <row r="243" spans="1:7" ht="14.25">
      <c r="A243" s="19">
        <v>241</v>
      </c>
      <c r="B243" s="21" t="s">
        <v>208</v>
      </c>
      <c r="C243" s="21">
        <f>1+7</f>
        <v>8</v>
      </c>
      <c r="D243" s="21" t="s">
        <v>628</v>
      </c>
      <c r="E243" s="21"/>
      <c r="F243" s="21"/>
      <c r="G243" s="21">
        <f t="shared" si="4"/>
        <v>8</v>
      </c>
    </row>
    <row r="244" spans="1:7" ht="14.25">
      <c r="A244" s="19">
        <v>242</v>
      </c>
      <c r="B244" s="21" t="s">
        <v>209</v>
      </c>
      <c r="C244" s="21">
        <v>1</v>
      </c>
      <c r="D244" s="21" t="s">
        <v>628</v>
      </c>
      <c r="E244" s="21"/>
      <c r="F244" s="21"/>
      <c r="G244" s="21">
        <f t="shared" si="4"/>
        <v>1</v>
      </c>
    </row>
    <row r="245" spans="1:7" ht="14.25">
      <c r="A245" s="19">
        <v>243</v>
      </c>
      <c r="B245" s="21" t="s">
        <v>210</v>
      </c>
      <c r="C245" s="21">
        <v>1</v>
      </c>
      <c r="D245" s="21" t="s">
        <v>628</v>
      </c>
      <c r="E245" s="21"/>
      <c r="F245" s="21"/>
      <c r="G245" s="21">
        <f t="shared" si="4"/>
        <v>1</v>
      </c>
    </row>
    <row r="246" spans="1:7" ht="14.25">
      <c r="A246" s="19">
        <v>244</v>
      </c>
      <c r="B246" s="21" t="s">
        <v>222</v>
      </c>
      <c r="C246" s="21">
        <v>2</v>
      </c>
      <c r="D246" s="21" t="s">
        <v>644</v>
      </c>
      <c r="E246" s="21"/>
      <c r="F246" s="21"/>
      <c r="G246" s="21">
        <f t="shared" si="4"/>
        <v>2</v>
      </c>
    </row>
    <row r="247" spans="1:7" ht="14.25">
      <c r="A247" s="19">
        <v>245</v>
      </c>
      <c r="B247" s="21" t="s">
        <v>211</v>
      </c>
      <c r="C247" s="21">
        <v>1</v>
      </c>
      <c r="D247" s="21" t="s">
        <v>644</v>
      </c>
      <c r="E247" s="21"/>
      <c r="F247" s="21"/>
      <c r="G247" s="21">
        <f t="shared" si="4"/>
        <v>1</v>
      </c>
    </row>
    <row r="248" spans="1:7" ht="14.25">
      <c r="A248" s="19">
        <v>246</v>
      </c>
      <c r="B248" s="21" t="s">
        <v>212</v>
      </c>
      <c r="C248" s="21">
        <v>0</v>
      </c>
      <c r="D248" s="21"/>
      <c r="E248" s="21"/>
      <c r="F248" s="21">
        <v>1</v>
      </c>
      <c r="G248" s="21">
        <f t="shared" si="4"/>
        <v>-1</v>
      </c>
    </row>
    <row r="249" spans="1:7" ht="14.25">
      <c r="A249" s="19">
        <v>247</v>
      </c>
      <c r="B249" s="21" t="s">
        <v>213</v>
      </c>
      <c r="C249" s="21">
        <v>0</v>
      </c>
      <c r="D249" s="21"/>
      <c r="E249" s="21"/>
      <c r="F249" s="21">
        <v>1</v>
      </c>
      <c r="G249" s="21">
        <f t="shared" si="4"/>
        <v>-1</v>
      </c>
    </row>
    <row r="250" spans="1:7" ht="14.25">
      <c r="A250" s="19">
        <v>248</v>
      </c>
      <c r="B250" s="21" t="s">
        <v>214</v>
      </c>
      <c r="C250" s="21">
        <v>4</v>
      </c>
      <c r="D250" s="21"/>
      <c r="E250" s="21"/>
      <c r="F250" s="21">
        <v>1</v>
      </c>
      <c r="G250" s="21">
        <f t="shared" si="4"/>
        <v>3</v>
      </c>
    </row>
    <row r="251" spans="1:7" ht="14.25">
      <c r="A251" s="19">
        <v>249</v>
      </c>
      <c r="B251" s="21" t="s">
        <v>215</v>
      </c>
      <c r="C251" s="21">
        <v>0</v>
      </c>
      <c r="D251" s="21"/>
      <c r="E251" s="21">
        <v>12</v>
      </c>
      <c r="F251" s="21"/>
      <c r="G251" s="21">
        <f t="shared" si="4"/>
        <v>12</v>
      </c>
    </row>
    <row r="252" spans="1:7" ht="14.25">
      <c r="A252" s="19">
        <v>250</v>
      </c>
      <c r="B252" s="21" t="s">
        <v>216</v>
      </c>
      <c r="C252" s="21">
        <v>0</v>
      </c>
      <c r="D252" s="21"/>
      <c r="E252" s="21">
        <v>85</v>
      </c>
      <c r="F252" s="21"/>
      <c r="G252" s="21">
        <f t="shared" si="4"/>
        <v>85</v>
      </c>
    </row>
    <row r="253" spans="1:7" ht="14.25">
      <c r="A253" s="19">
        <v>251</v>
      </c>
      <c r="B253" s="21" t="s">
        <v>217</v>
      </c>
      <c r="C253" s="21">
        <v>0</v>
      </c>
      <c r="D253" s="21"/>
      <c r="E253" s="21">
        <v>6</v>
      </c>
      <c r="F253" s="21"/>
      <c r="G253" s="21">
        <f t="shared" si="4"/>
        <v>6</v>
      </c>
    </row>
    <row r="254" spans="1:7" ht="14.25">
      <c r="A254" s="19">
        <v>252</v>
      </c>
      <c r="B254" s="21" t="s">
        <v>218</v>
      </c>
      <c r="C254" s="21">
        <v>0</v>
      </c>
      <c r="D254" s="21"/>
      <c r="E254" s="21">
        <v>15</v>
      </c>
      <c r="F254" s="21"/>
      <c r="G254" s="21">
        <f t="shared" si="4"/>
        <v>15</v>
      </c>
    </row>
    <row r="255" spans="1:7" ht="14.25">
      <c r="A255" s="19">
        <v>253</v>
      </c>
      <c r="B255" s="21" t="s">
        <v>219</v>
      </c>
      <c r="C255" s="21">
        <v>0</v>
      </c>
      <c r="D255" s="21"/>
      <c r="E255" s="21">
        <v>2</v>
      </c>
      <c r="F255" s="21"/>
      <c r="G255" s="21">
        <f t="shared" si="4"/>
        <v>2</v>
      </c>
    </row>
    <row r="256" spans="1:7" ht="14.25">
      <c r="A256" s="19">
        <v>254</v>
      </c>
      <c r="B256" s="21" t="s">
        <v>220</v>
      </c>
      <c r="C256" s="21">
        <v>0</v>
      </c>
      <c r="D256" s="21"/>
      <c r="E256" s="21">
        <v>2</v>
      </c>
      <c r="F256" s="21"/>
      <c r="G256" s="21">
        <f t="shared" si="4"/>
        <v>2</v>
      </c>
    </row>
    <row r="257" spans="1:7" ht="14.25">
      <c r="A257" s="19">
        <v>255</v>
      </c>
      <c r="B257" s="21" t="s">
        <v>123</v>
      </c>
      <c r="C257" s="21">
        <v>0</v>
      </c>
      <c r="D257" s="21"/>
      <c r="E257" s="21">
        <v>2</v>
      </c>
      <c r="F257" s="21"/>
      <c r="G257" s="21">
        <f t="shared" si="4"/>
        <v>2</v>
      </c>
    </row>
    <row r="258" spans="1:7" ht="14.25">
      <c r="A258" s="19">
        <v>256</v>
      </c>
      <c r="B258" s="21" t="s">
        <v>221</v>
      </c>
      <c r="C258" s="21">
        <v>0</v>
      </c>
      <c r="D258" s="21"/>
      <c r="E258" s="21">
        <v>1</v>
      </c>
      <c r="F258" s="21"/>
      <c r="G258" s="21">
        <f t="shared" si="4"/>
        <v>1</v>
      </c>
    </row>
  </sheetData>
  <autoFilter ref="A2:G250"/>
  <mergeCells count="1">
    <mergeCell ref="A1:G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22">
      <selection activeCell="E6" sqref="E6"/>
    </sheetView>
  </sheetViews>
  <sheetFormatPr defaultColWidth="9.00390625" defaultRowHeight="14.25"/>
  <cols>
    <col min="1" max="1" width="5.875" style="7" customWidth="1"/>
    <col min="2" max="2" width="8.50390625" style="8" customWidth="1"/>
    <col min="3" max="3" width="16.125" style="9" customWidth="1"/>
    <col min="4" max="4" width="5.50390625" style="8" customWidth="1"/>
    <col min="5" max="5" width="16.125" style="8" customWidth="1"/>
    <col min="6" max="16384" width="9.00390625" style="1" customWidth="1"/>
  </cols>
  <sheetData>
    <row r="1" spans="1:8" ht="14.25">
      <c r="A1" s="6" t="s">
        <v>343</v>
      </c>
      <c r="B1" s="2" t="s">
        <v>237</v>
      </c>
      <c r="C1" s="2" t="s">
        <v>229</v>
      </c>
      <c r="D1" s="2" t="s">
        <v>337</v>
      </c>
      <c r="E1" s="2" t="s">
        <v>230</v>
      </c>
      <c r="F1" s="2" t="s">
        <v>338</v>
      </c>
      <c r="G1" s="2" t="s">
        <v>339</v>
      </c>
      <c r="H1" s="2" t="s">
        <v>236</v>
      </c>
    </row>
    <row r="2" spans="1:8" ht="14.25">
      <c r="A2" s="10">
        <v>1</v>
      </c>
      <c r="B2" s="5" t="s">
        <v>238</v>
      </c>
      <c r="C2" s="5" t="s">
        <v>239</v>
      </c>
      <c r="D2" s="5">
        <v>1</v>
      </c>
      <c r="E2" s="5"/>
      <c r="F2" s="3"/>
      <c r="G2" s="3"/>
      <c r="H2" s="3">
        <f>D2+F2-G2</f>
        <v>1</v>
      </c>
    </row>
    <row r="3" spans="1:8" ht="14.25">
      <c r="A3" s="10">
        <v>2</v>
      </c>
      <c r="B3" s="5" t="s">
        <v>238</v>
      </c>
      <c r="C3" s="5" t="s">
        <v>240</v>
      </c>
      <c r="D3" s="5">
        <v>1068</v>
      </c>
      <c r="E3" s="5"/>
      <c r="F3" s="3"/>
      <c r="G3" s="3">
        <v>130</v>
      </c>
      <c r="H3" s="3">
        <f aca="true" t="shared" si="0" ref="H3:H42">D3+F3-G3</f>
        <v>938</v>
      </c>
    </row>
    <row r="4" spans="1:8" ht="14.25">
      <c r="A4" s="10">
        <v>3</v>
      </c>
      <c r="B4" s="5" t="s">
        <v>238</v>
      </c>
      <c r="C4" s="5" t="s">
        <v>241</v>
      </c>
      <c r="D4" s="5">
        <v>0</v>
      </c>
      <c r="E4" s="5"/>
      <c r="F4" s="3"/>
      <c r="G4" s="3"/>
      <c r="H4" s="3">
        <f t="shared" si="0"/>
        <v>0</v>
      </c>
    </row>
    <row r="5" spans="1:8" ht="14.25">
      <c r="A5" s="10">
        <v>4</v>
      </c>
      <c r="B5" s="5" t="s">
        <v>238</v>
      </c>
      <c r="C5" s="5" t="s">
        <v>242</v>
      </c>
      <c r="D5" s="5">
        <v>15</v>
      </c>
      <c r="E5" s="5"/>
      <c r="F5" s="3"/>
      <c r="G5" s="3"/>
      <c r="H5" s="3">
        <f t="shared" si="0"/>
        <v>15</v>
      </c>
    </row>
    <row r="6" spans="1:8" ht="14.25">
      <c r="A6" s="10">
        <v>5</v>
      </c>
      <c r="B6" s="5" t="s">
        <v>238</v>
      </c>
      <c r="C6" s="5" t="s">
        <v>243</v>
      </c>
      <c r="D6" s="5">
        <v>31</v>
      </c>
      <c r="E6" s="5"/>
      <c r="F6" s="3"/>
      <c r="G6" s="3"/>
      <c r="H6" s="3">
        <f t="shared" si="0"/>
        <v>31</v>
      </c>
    </row>
    <row r="7" spans="1:8" ht="14.25">
      <c r="A7" s="10">
        <v>6</v>
      </c>
      <c r="B7" s="5" t="s">
        <v>238</v>
      </c>
      <c r="C7" s="5" t="s">
        <v>244</v>
      </c>
      <c r="D7" s="5">
        <v>50</v>
      </c>
      <c r="E7" s="5"/>
      <c r="F7" s="3"/>
      <c r="G7" s="3"/>
      <c r="H7" s="3">
        <f t="shared" si="0"/>
        <v>50</v>
      </c>
    </row>
    <row r="8" spans="1:8" ht="14.25">
      <c r="A8" s="10">
        <v>7</v>
      </c>
      <c r="B8" s="5" t="s">
        <v>238</v>
      </c>
      <c r="C8" s="5" t="s">
        <v>246</v>
      </c>
      <c r="D8" s="5">
        <v>4</v>
      </c>
      <c r="E8" s="5"/>
      <c r="F8" s="3"/>
      <c r="G8" s="3"/>
      <c r="H8" s="3">
        <f t="shared" si="0"/>
        <v>4</v>
      </c>
    </row>
    <row r="9" spans="1:8" ht="14.25">
      <c r="A9" s="10">
        <v>8</v>
      </c>
      <c r="B9" s="5" t="s">
        <v>238</v>
      </c>
      <c r="C9" s="5" t="s">
        <v>247</v>
      </c>
      <c r="D9" s="5">
        <v>1</v>
      </c>
      <c r="E9" s="5"/>
      <c r="F9" s="3"/>
      <c r="G9" s="3"/>
      <c r="H9" s="3">
        <f t="shared" si="0"/>
        <v>1</v>
      </c>
    </row>
    <row r="10" spans="1:8" ht="14.25">
      <c r="A10" s="10">
        <v>9</v>
      </c>
      <c r="B10" s="5" t="s">
        <v>238</v>
      </c>
      <c r="C10" s="5" t="s">
        <v>248</v>
      </c>
      <c r="D10" s="5">
        <v>1</v>
      </c>
      <c r="E10" s="5"/>
      <c r="F10" s="3"/>
      <c r="G10" s="3"/>
      <c r="H10" s="3">
        <f t="shared" si="0"/>
        <v>1</v>
      </c>
    </row>
    <row r="11" spans="1:8" ht="14.25">
      <c r="A11" s="10">
        <v>10</v>
      </c>
      <c r="B11" s="5" t="s">
        <v>238</v>
      </c>
      <c r="C11" s="5" t="s">
        <v>249</v>
      </c>
      <c r="D11" s="5">
        <v>2</v>
      </c>
      <c r="E11" s="5"/>
      <c r="F11" s="3"/>
      <c r="G11" s="3"/>
      <c r="H11" s="3">
        <f t="shared" si="0"/>
        <v>2</v>
      </c>
    </row>
    <row r="12" spans="1:8" ht="14.25">
      <c r="A12" s="10">
        <v>11</v>
      </c>
      <c r="B12" s="5" t="s">
        <v>238</v>
      </c>
      <c r="C12" s="5" t="s">
        <v>250</v>
      </c>
      <c r="D12" s="5">
        <v>197</v>
      </c>
      <c r="E12" s="5"/>
      <c r="F12" s="3"/>
      <c r="G12" s="3"/>
      <c r="H12" s="3">
        <f t="shared" si="0"/>
        <v>197</v>
      </c>
    </row>
    <row r="13" spans="1:8" ht="14.25">
      <c r="A13" s="10">
        <v>12</v>
      </c>
      <c r="B13" s="5" t="s">
        <v>238</v>
      </c>
      <c r="C13" s="5" t="s">
        <v>251</v>
      </c>
      <c r="D13" s="5">
        <v>94</v>
      </c>
      <c r="E13" s="5"/>
      <c r="F13" s="3"/>
      <c r="G13" s="3"/>
      <c r="H13" s="3">
        <f t="shared" si="0"/>
        <v>94</v>
      </c>
    </row>
    <row r="14" spans="1:8" ht="14.25">
      <c r="A14" s="10">
        <v>13</v>
      </c>
      <c r="B14" s="5" t="s">
        <v>238</v>
      </c>
      <c r="C14" s="5" t="s">
        <v>252</v>
      </c>
      <c r="D14" s="5">
        <v>2</v>
      </c>
      <c r="E14" s="5"/>
      <c r="F14" s="3"/>
      <c r="G14" s="3"/>
      <c r="H14" s="3">
        <f t="shared" si="0"/>
        <v>2</v>
      </c>
    </row>
    <row r="15" spans="1:8" ht="14.25">
      <c r="A15" s="10">
        <v>14</v>
      </c>
      <c r="B15" s="5" t="s">
        <v>238</v>
      </c>
      <c r="C15" s="5" t="s">
        <v>253</v>
      </c>
      <c r="D15" s="5">
        <v>7</v>
      </c>
      <c r="E15" s="5"/>
      <c r="F15" s="3"/>
      <c r="G15" s="3"/>
      <c r="H15" s="3">
        <f t="shared" si="0"/>
        <v>7</v>
      </c>
    </row>
    <row r="16" spans="1:8" ht="14.25">
      <c r="A16" s="10">
        <v>15</v>
      </c>
      <c r="B16" s="5" t="s">
        <v>238</v>
      </c>
      <c r="C16" s="5" t="s">
        <v>254</v>
      </c>
      <c r="D16" s="5">
        <v>1</v>
      </c>
      <c r="E16" s="5"/>
      <c r="F16" s="3"/>
      <c r="G16" s="3"/>
      <c r="H16" s="3">
        <f t="shared" si="0"/>
        <v>1</v>
      </c>
    </row>
    <row r="17" spans="1:8" ht="14.25">
      <c r="A17" s="10">
        <v>16</v>
      </c>
      <c r="B17" s="5" t="s">
        <v>238</v>
      </c>
      <c r="C17" s="5" t="s">
        <v>255</v>
      </c>
      <c r="D17" s="5">
        <v>5</v>
      </c>
      <c r="E17" s="5"/>
      <c r="F17" s="3"/>
      <c r="G17" s="3"/>
      <c r="H17" s="3">
        <f t="shared" si="0"/>
        <v>5</v>
      </c>
    </row>
    <row r="18" spans="1:8" ht="14.25">
      <c r="A18" s="10">
        <v>17</v>
      </c>
      <c r="B18" s="5" t="s">
        <v>238</v>
      </c>
      <c r="C18" s="5" t="s">
        <v>256</v>
      </c>
      <c r="D18" s="5">
        <v>3</v>
      </c>
      <c r="E18" s="5"/>
      <c r="F18" s="3"/>
      <c r="G18" s="3"/>
      <c r="H18" s="3">
        <f t="shared" si="0"/>
        <v>3</v>
      </c>
    </row>
    <row r="19" spans="1:8" ht="14.25">
      <c r="A19" s="10">
        <v>18</v>
      </c>
      <c r="B19" s="5" t="s">
        <v>238</v>
      </c>
      <c r="C19" s="5" t="s">
        <v>257</v>
      </c>
      <c r="D19" s="5">
        <v>15</v>
      </c>
      <c r="E19" s="5"/>
      <c r="F19" s="3"/>
      <c r="G19" s="3"/>
      <c r="H19" s="3">
        <f t="shared" si="0"/>
        <v>15</v>
      </c>
    </row>
    <row r="20" spans="1:8" ht="14.25">
      <c r="A20" s="10">
        <v>19</v>
      </c>
      <c r="B20" s="5" t="s">
        <v>238</v>
      </c>
      <c r="C20" s="5" t="s">
        <v>258</v>
      </c>
      <c r="D20" s="5">
        <v>20</v>
      </c>
      <c r="E20" s="5"/>
      <c r="F20" s="3"/>
      <c r="G20" s="3"/>
      <c r="H20" s="3">
        <f t="shared" si="0"/>
        <v>20</v>
      </c>
    </row>
    <row r="21" spans="1:8" ht="14.25">
      <c r="A21" s="10">
        <v>20</v>
      </c>
      <c r="B21" s="5" t="s">
        <v>238</v>
      </c>
      <c r="C21" s="5" t="s">
        <v>259</v>
      </c>
      <c r="D21" s="5">
        <v>3</v>
      </c>
      <c r="E21" s="5"/>
      <c r="F21" s="3"/>
      <c r="G21" s="3"/>
      <c r="H21" s="3">
        <f t="shared" si="0"/>
        <v>3</v>
      </c>
    </row>
    <row r="22" spans="1:8" ht="14.25">
      <c r="A22" s="10">
        <v>21</v>
      </c>
      <c r="B22" s="5" t="s">
        <v>238</v>
      </c>
      <c r="C22" s="5" t="s">
        <v>260</v>
      </c>
      <c r="D22" s="5">
        <v>237</v>
      </c>
      <c r="E22" s="5"/>
      <c r="F22" s="3"/>
      <c r="G22" s="3">
        <v>5</v>
      </c>
      <c r="H22" s="3">
        <f t="shared" si="0"/>
        <v>232</v>
      </c>
    </row>
    <row r="23" spans="1:8" ht="14.25">
      <c r="A23" s="10">
        <v>22</v>
      </c>
      <c r="B23" s="5" t="s">
        <v>238</v>
      </c>
      <c r="C23" s="5" t="s">
        <v>261</v>
      </c>
      <c r="D23" s="5">
        <v>84</v>
      </c>
      <c r="E23" s="5"/>
      <c r="F23" s="3"/>
      <c r="G23" s="3"/>
      <c r="H23" s="3">
        <f t="shared" si="0"/>
        <v>84</v>
      </c>
    </row>
    <row r="24" spans="1:8" ht="14.25">
      <c r="A24" s="10">
        <v>23</v>
      </c>
      <c r="B24" s="5" t="s">
        <v>238</v>
      </c>
      <c r="C24" s="5" t="s">
        <v>262</v>
      </c>
      <c r="D24" s="5">
        <v>264</v>
      </c>
      <c r="E24" s="5"/>
      <c r="F24" s="3"/>
      <c r="G24" s="3">
        <v>24</v>
      </c>
      <c r="H24" s="3">
        <f t="shared" si="0"/>
        <v>240</v>
      </c>
    </row>
    <row r="25" spans="1:8" ht="14.25">
      <c r="A25" s="10">
        <v>24</v>
      </c>
      <c r="B25" s="5" t="s">
        <v>238</v>
      </c>
      <c r="C25" s="5" t="s">
        <v>263</v>
      </c>
      <c r="D25" s="5">
        <v>53</v>
      </c>
      <c r="E25" s="5"/>
      <c r="F25" s="3"/>
      <c r="G25" s="3"/>
      <c r="H25" s="3">
        <f t="shared" si="0"/>
        <v>53</v>
      </c>
    </row>
    <row r="26" spans="1:8" ht="14.25">
      <c r="A26" s="10">
        <v>25</v>
      </c>
      <c r="B26" s="5" t="s">
        <v>238</v>
      </c>
      <c r="C26" s="5" t="s">
        <v>264</v>
      </c>
      <c r="D26" s="5">
        <v>64</v>
      </c>
      <c r="E26" s="5"/>
      <c r="F26" s="3"/>
      <c r="G26" s="3"/>
      <c r="H26" s="3">
        <f t="shared" si="0"/>
        <v>64</v>
      </c>
    </row>
    <row r="27" spans="1:8" ht="14.25">
      <c r="A27" s="10">
        <v>26</v>
      </c>
      <c r="B27" s="5" t="s">
        <v>238</v>
      </c>
      <c r="C27" s="5" t="s">
        <v>265</v>
      </c>
      <c r="D27" s="5">
        <v>25</v>
      </c>
      <c r="E27" s="5"/>
      <c r="F27" s="3"/>
      <c r="G27" s="3"/>
      <c r="H27" s="3">
        <f t="shared" si="0"/>
        <v>25</v>
      </c>
    </row>
    <row r="28" spans="1:8" ht="14.25">
      <c r="A28" s="10">
        <v>27</v>
      </c>
      <c r="B28" s="5" t="s">
        <v>238</v>
      </c>
      <c r="C28" s="5" t="s">
        <v>266</v>
      </c>
      <c r="D28" s="5">
        <v>8</v>
      </c>
      <c r="E28" s="5"/>
      <c r="F28" s="3"/>
      <c r="G28" s="3"/>
      <c r="H28" s="3">
        <f t="shared" si="0"/>
        <v>8</v>
      </c>
    </row>
    <row r="29" spans="1:8" ht="14.25">
      <c r="A29" s="10">
        <v>28</v>
      </c>
      <c r="B29" s="5" t="s">
        <v>238</v>
      </c>
      <c r="C29" s="5" t="s">
        <v>231</v>
      </c>
      <c r="D29" s="5">
        <v>0</v>
      </c>
      <c r="E29" s="5"/>
      <c r="F29" s="3">
        <v>545</v>
      </c>
      <c r="G29" s="3"/>
      <c r="H29" s="3">
        <f t="shared" si="0"/>
        <v>545</v>
      </c>
    </row>
    <row r="30" spans="1:8" ht="14.25">
      <c r="A30" s="10">
        <v>29</v>
      </c>
      <c r="B30" s="5" t="s">
        <v>238</v>
      </c>
      <c r="C30" s="5" t="s">
        <v>232</v>
      </c>
      <c r="D30" s="5">
        <v>0</v>
      </c>
      <c r="E30" s="5"/>
      <c r="F30" s="3">
        <v>57</v>
      </c>
      <c r="G30" s="3"/>
      <c r="H30" s="3">
        <f t="shared" si="0"/>
        <v>57</v>
      </c>
    </row>
    <row r="31" spans="1:8" ht="14.25">
      <c r="A31" s="10">
        <v>30</v>
      </c>
      <c r="B31" s="5" t="s">
        <v>238</v>
      </c>
      <c r="C31" s="5" t="s">
        <v>225</v>
      </c>
      <c r="D31" s="5">
        <v>0</v>
      </c>
      <c r="E31" s="5"/>
      <c r="F31" s="3">
        <v>256</v>
      </c>
      <c r="G31" s="3"/>
      <c r="H31" s="3">
        <f t="shared" si="0"/>
        <v>256</v>
      </c>
    </row>
    <row r="32" spans="1:8" ht="14.25">
      <c r="A32" s="10">
        <v>31</v>
      </c>
      <c r="B32" s="5" t="s">
        <v>238</v>
      </c>
      <c r="C32" s="5" t="s">
        <v>267</v>
      </c>
      <c r="D32" s="5">
        <v>0</v>
      </c>
      <c r="E32" s="5"/>
      <c r="F32" s="3"/>
      <c r="G32" s="3"/>
      <c r="H32" s="3">
        <f t="shared" si="0"/>
        <v>0</v>
      </c>
    </row>
    <row r="33" spans="1:8" ht="14.25">
      <c r="A33" s="10">
        <v>32</v>
      </c>
      <c r="B33" s="5" t="s">
        <v>238</v>
      </c>
      <c r="C33" s="5" t="s">
        <v>268</v>
      </c>
      <c r="D33" s="5">
        <v>17</v>
      </c>
      <c r="E33" s="5"/>
      <c r="F33" s="3"/>
      <c r="G33" s="3"/>
      <c r="H33" s="3">
        <f t="shared" si="0"/>
        <v>17</v>
      </c>
    </row>
    <row r="34" spans="1:8" ht="14.25">
      <c r="A34" s="10">
        <v>33</v>
      </c>
      <c r="B34" s="5" t="s">
        <v>238</v>
      </c>
      <c r="C34" s="5" t="s">
        <v>269</v>
      </c>
      <c r="D34" s="5">
        <v>15</v>
      </c>
      <c r="E34" s="5" t="s">
        <v>245</v>
      </c>
      <c r="F34" s="3"/>
      <c r="G34" s="3"/>
      <c r="H34" s="3">
        <f t="shared" si="0"/>
        <v>15</v>
      </c>
    </row>
    <row r="35" spans="1:8" ht="14.25">
      <c r="A35" s="10">
        <v>34</v>
      </c>
      <c r="B35" s="5" t="s">
        <v>238</v>
      </c>
      <c r="C35" s="5" t="s">
        <v>270</v>
      </c>
      <c r="D35" s="5">
        <v>1</v>
      </c>
      <c r="E35" s="5"/>
      <c r="F35" s="3"/>
      <c r="G35" s="3"/>
      <c r="H35" s="3">
        <f t="shared" si="0"/>
        <v>1</v>
      </c>
    </row>
    <row r="36" spans="1:8" ht="14.25">
      <c r="A36" s="10">
        <v>35</v>
      </c>
      <c r="B36" s="5" t="s">
        <v>238</v>
      </c>
      <c r="C36" s="5" t="s">
        <v>271</v>
      </c>
      <c r="D36" s="5">
        <v>1</v>
      </c>
      <c r="E36" s="5"/>
      <c r="F36" s="3"/>
      <c r="G36" s="3"/>
      <c r="H36" s="3">
        <f t="shared" si="0"/>
        <v>1</v>
      </c>
    </row>
    <row r="37" spans="1:8" ht="14.25">
      <c r="A37" s="10">
        <v>36</v>
      </c>
      <c r="B37" s="5" t="s">
        <v>238</v>
      </c>
      <c r="C37" s="5" t="s">
        <v>272</v>
      </c>
      <c r="D37" s="5">
        <v>1</v>
      </c>
      <c r="E37" s="5"/>
      <c r="F37" s="3"/>
      <c r="G37" s="3"/>
      <c r="H37" s="3">
        <f t="shared" si="0"/>
        <v>1</v>
      </c>
    </row>
    <row r="38" spans="1:8" ht="14.25">
      <c r="A38" s="10">
        <v>37</v>
      </c>
      <c r="B38" s="5" t="s">
        <v>238</v>
      </c>
      <c r="C38" s="5" t="s">
        <v>226</v>
      </c>
      <c r="D38" s="5">
        <v>248</v>
      </c>
      <c r="E38" s="5"/>
      <c r="F38" s="3"/>
      <c r="G38" s="3"/>
      <c r="H38" s="3">
        <f t="shared" si="0"/>
        <v>248</v>
      </c>
    </row>
    <row r="39" spans="1:8" ht="14.25">
      <c r="A39" s="10">
        <v>38</v>
      </c>
      <c r="B39" s="5" t="s">
        <v>238</v>
      </c>
      <c r="C39" s="5" t="s">
        <v>273</v>
      </c>
      <c r="D39" s="5">
        <v>105</v>
      </c>
      <c r="E39" s="5"/>
      <c r="F39" s="3"/>
      <c r="G39" s="3"/>
      <c r="H39" s="3">
        <f t="shared" si="0"/>
        <v>105</v>
      </c>
    </row>
    <row r="40" spans="1:8" ht="14.25">
      <c r="A40" s="10">
        <v>39</v>
      </c>
      <c r="B40" s="5" t="s">
        <v>238</v>
      </c>
      <c r="C40" s="5" t="s">
        <v>235</v>
      </c>
      <c r="D40" s="5">
        <v>41</v>
      </c>
      <c r="E40" s="5"/>
      <c r="F40" s="3"/>
      <c r="G40" s="3"/>
      <c r="H40" s="3">
        <f t="shared" si="0"/>
        <v>41</v>
      </c>
    </row>
    <row r="41" spans="1:8" ht="14.25">
      <c r="A41" s="10">
        <v>40</v>
      </c>
      <c r="B41" s="5" t="s">
        <v>238</v>
      </c>
      <c r="C41" s="5" t="s">
        <v>228</v>
      </c>
      <c r="D41" s="5">
        <v>5</v>
      </c>
      <c r="E41" s="5"/>
      <c r="F41" s="3"/>
      <c r="G41" s="3"/>
      <c r="H41" s="3">
        <f t="shared" si="0"/>
        <v>5</v>
      </c>
    </row>
    <row r="42" spans="1:8" ht="14.25">
      <c r="A42" s="10">
        <v>41</v>
      </c>
      <c r="B42" s="5" t="s">
        <v>238</v>
      </c>
      <c r="C42" s="5" t="s">
        <v>227</v>
      </c>
      <c r="D42" s="5">
        <v>1</v>
      </c>
      <c r="E42" s="5"/>
      <c r="F42" s="3"/>
      <c r="G42" s="3"/>
      <c r="H42" s="3">
        <f t="shared" si="0"/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67">
      <selection activeCell="D86" sqref="D86"/>
    </sheetView>
  </sheetViews>
  <sheetFormatPr defaultColWidth="9.00390625" defaultRowHeight="14.25"/>
  <cols>
    <col min="1" max="2" width="9.00390625" style="1" customWidth="1"/>
    <col min="3" max="3" width="14.125" style="1" customWidth="1"/>
    <col min="4" max="16384" width="9.00390625" style="1" customWidth="1"/>
  </cols>
  <sheetData>
    <row r="1" spans="1:8" ht="14.25">
      <c r="A1" s="6" t="s">
        <v>343</v>
      </c>
      <c r="B1" s="2" t="s">
        <v>274</v>
      </c>
      <c r="C1" s="2" t="s">
        <v>275</v>
      </c>
      <c r="D1" s="2" t="s">
        <v>276</v>
      </c>
      <c r="E1" s="2" t="s">
        <v>277</v>
      </c>
      <c r="F1" s="2" t="s">
        <v>340</v>
      </c>
      <c r="G1" s="2" t="s">
        <v>341</v>
      </c>
      <c r="H1" s="2" t="s">
        <v>342</v>
      </c>
    </row>
    <row r="2" spans="1:8" ht="14.25">
      <c r="A2" s="10">
        <v>1</v>
      </c>
      <c r="B2" s="5" t="s">
        <v>278</v>
      </c>
      <c r="C2" s="5" t="s">
        <v>279</v>
      </c>
      <c r="D2" s="5">
        <v>3</v>
      </c>
      <c r="E2" s="5"/>
      <c r="F2" s="3"/>
      <c r="G2" s="3"/>
      <c r="H2" s="3">
        <f>D2+F2-G2</f>
        <v>3</v>
      </c>
    </row>
    <row r="3" spans="1:8" ht="14.25">
      <c r="A3" s="10">
        <v>2</v>
      </c>
      <c r="B3" s="5" t="s">
        <v>278</v>
      </c>
      <c r="C3" s="5" t="s">
        <v>280</v>
      </c>
      <c r="D3" s="5">
        <v>1</v>
      </c>
      <c r="E3" s="5"/>
      <c r="F3" s="3"/>
      <c r="G3" s="3"/>
      <c r="H3" s="3">
        <f aca="true" t="shared" si="0" ref="H3:H63">D3+F3-G3</f>
        <v>1</v>
      </c>
    </row>
    <row r="4" spans="1:8" ht="14.25">
      <c r="A4" s="10">
        <v>3</v>
      </c>
      <c r="B4" s="5" t="s">
        <v>278</v>
      </c>
      <c r="C4" s="5" t="s">
        <v>281</v>
      </c>
      <c r="D4" s="5">
        <v>2</v>
      </c>
      <c r="E4" s="5"/>
      <c r="F4" s="3"/>
      <c r="G4" s="3"/>
      <c r="H4" s="3">
        <f t="shared" si="0"/>
        <v>2</v>
      </c>
    </row>
    <row r="5" spans="1:8" ht="14.25">
      <c r="A5" s="10">
        <v>4</v>
      </c>
      <c r="B5" s="5" t="s">
        <v>278</v>
      </c>
      <c r="C5" s="5" t="s">
        <v>282</v>
      </c>
      <c r="D5" s="5">
        <v>4</v>
      </c>
      <c r="E5" s="5"/>
      <c r="F5" s="3"/>
      <c r="G5" s="3"/>
      <c r="H5" s="3">
        <f t="shared" si="0"/>
        <v>4</v>
      </c>
    </row>
    <row r="6" spans="1:8" ht="14.25">
      <c r="A6" s="10">
        <v>5</v>
      </c>
      <c r="B6" s="5" t="s">
        <v>278</v>
      </c>
      <c r="C6" s="5" t="s">
        <v>283</v>
      </c>
      <c r="D6" s="5">
        <v>3</v>
      </c>
      <c r="E6" s="5"/>
      <c r="F6" s="3"/>
      <c r="G6" s="3"/>
      <c r="H6" s="3">
        <f t="shared" si="0"/>
        <v>3</v>
      </c>
    </row>
    <row r="7" spans="1:8" ht="14.25">
      <c r="A7" s="10">
        <v>6</v>
      </c>
      <c r="B7" s="5" t="s">
        <v>278</v>
      </c>
      <c r="C7" s="5" t="s">
        <v>284</v>
      </c>
      <c r="D7" s="5">
        <v>2</v>
      </c>
      <c r="E7" s="5"/>
      <c r="F7" s="3"/>
      <c r="G7" s="3"/>
      <c r="H7" s="3">
        <f t="shared" si="0"/>
        <v>2</v>
      </c>
    </row>
    <row r="8" spans="1:8" ht="14.25">
      <c r="A8" s="10">
        <v>7</v>
      </c>
      <c r="B8" s="5" t="s">
        <v>278</v>
      </c>
      <c r="C8" s="5" t="s">
        <v>285</v>
      </c>
      <c r="D8" s="5">
        <v>1</v>
      </c>
      <c r="E8" s="5"/>
      <c r="F8" s="3"/>
      <c r="G8" s="3"/>
      <c r="H8" s="3">
        <f t="shared" si="0"/>
        <v>1</v>
      </c>
    </row>
    <row r="9" spans="1:8" ht="14.25">
      <c r="A9" s="10">
        <v>8</v>
      </c>
      <c r="B9" s="5" t="s">
        <v>278</v>
      </c>
      <c r="C9" s="5" t="s">
        <v>286</v>
      </c>
      <c r="D9" s="5">
        <v>3</v>
      </c>
      <c r="E9" s="5"/>
      <c r="F9" s="3"/>
      <c r="G9" s="3"/>
      <c r="H9" s="3">
        <f t="shared" si="0"/>
        <v>3</v>
      </c>
    </row>
    <row r="10" spans="1:8" ht="14.25">
      <c r="A10" s="10">
        <v>9</v>
      </c>
      <c r="B10" s="5" t="s">
        <v>278</v>
      </c>
      <c r="C10" s="5" t="s">
        <v>287</v>
      </c>
      <c r="D10" s="5">
        <v>2</v>
      </c>
      <c r="E10" s="5"/>
      <c r="F10" s="3"/>
      <c r="G10" s="3"/>
      <c r="H10" s="3">
        <f t="shared" si="0"/>
        <v>2</v>
      </c>
    </row>
    <row r="11" spans="1:8" ht="14.25">
      <c r="A11" s="10">
        <v>10</v>
      </c>
      <c r="B11" s="5" t="s">
        <v>278</v>
      </c>
      <c r="C11" s="5" t="s">
        <v>288</v>
      </c>
      <c r="D11" s="5">
        <v>2</v>
      </c>
      <c r="E11" s="5"/>
      <c r="F11" s="3"/>
      <c r="G11" s="3"/>
      <c r="H11" s="3">
        <f t="shared" si="0"/>
        <v>2</v>
      </c>
    </row>
    <row r="12" spans="1:8" ht="14.25">
      <c r="A12" s="10">
        <v>11</v>
      </c>
      <c r="B12" s="5" t="s">
        <v>278</v>
      </c>
      <c r="C12" s="5" t="s">
        <v>289</v>
      </c>
      <c r="D12" s="5">
        <v>1</v>
      </c>
      <c r="E12" s="5"/>
      <c r="F12" s="3"/>
      <c r="G12" s="3"/>
      <c r="H12" s="3">
        <f t="shared" si="0"/>
        <v>1</v>
      </c>
    </row>
    <row r="13" spans="1:8" ht="14.25">
      <c r="A13" s="10">
        <v>12</v>
      </c>
      <c r="B13" s="5" t="s">
        <v>278</v>
      </c>
      <c r="C13" s="5" t="s">
        <v>290</v>
      </c>
      <c r="D13" s="5">
        <v>18</v>
      </c>
      <c r="E13" s="5"/>
      <c r="F13" s="3"/>
      <c r="G13" s="3"/>
      <c r="H13" s="3">
        <f t="shared" si="0"/>
        <v>18</v>
      </c>
    </row>
    <row r="14" spans="1:8" ht="14.25">
      <c r="A14" s="10">
        <v>13</v>
      </c>
      <c r="B14" s="5" t="s">
        <v>278</v>
      </c>
      <c r="C14" s="5" t="s">
        <v>291</v>
      </c>
      <c r="D14" s="5">
        <v>1</v>
      </c>
      <c r="E14" s="5"/>
      <c r="F14" s="3"/>
      <c r="G14" s="3"/>
      <c r="H14" s="3">
        <f t="shared" si="0"/>
        <v>1</v>
      </c>
    </row>
    <row r="15" spans="1:8" ht="14.25">
      <c r="A15" s="10">
        <v>14</v>
      </c>
      <c r="B15" s="5" t="s">
        <v>278</v>
      </c>
      <c r="C15" s="5" t="s">
        <v>292</v>
      </c>
      <c r="D15" s="5">
        <v>1</v>
      </c>
      <c r="E15" s="5"/>
      <c r="F15" s="3"/>
      <c r="G15" s="3"/>
      <c r="H15" s="3">
        <f t="shared" si="0"/>
        <v>1</v>
      </c>
    </row>
    <row r="16" spans="1:8" ht="14.25">
      <c r="A16" s="10">
        <v>15</v>
      </c>
      <c r="B16" s="5" t="s">
        <v>278</v>
      </c>
      <c r="C16" s="5" t="s">
        <v>244</v>
      </c>
      <c r="D16" s="5">
        <v>1</v>
      </c>
      <c r="E16" s="5"/>
      <c r="F16" s="3"/>
      <c r="G16" s="3"/>
      <c r="H16" s="3">
        <f t="shared" si="0"/>
        <v>1</v>
      </c>
    </row>
    <row r="17" spans="1:8" ht="14.25">
      <c r="A17" s="10">
        <v>16</v>
      </c>
      <c r="B17" s="5" t="s">
        <v>278</v>
      </c>
      <c r="C17" s="5" t="s">
        <v>293</v>
      </c>
      <c r="D17" s="5">
        <v>17</v>
      </c>
      <c r="E17" s="5"/>
      <c r="F17" s="3"/>
      <c r="G17" s="3"/>
      <c r="H17" s="3">
        <f t="shared" si="0"/>
        <v>17</v>
      </c>
    </row>
    <row r="18" spans="1:8" ht="14.25">
      <c r="A18" s="10">
        <v>17</v>
      </c>
      <c r="B18" s="5" t="s">
        <v>278</v>
      </c>
      <c r="C18" s="5" t="s">
        <v>294</v>
      </c>
      <c r="D18" s="5">
        <v>1</v>
      </c>
      <c r="E18" s="5"/>
      <c r="F18" s="3"/>
      <c r="G18" s="3"/>
      <c r="H18" s="3">
        <f t="shared" si="0"/>
        <v>1</v>
      </c>
    </row>
    <row r="19" spans="1:8" ht="14.25">
      <c r="A19" s="10">
        <v>18</v>
      </c>
      <c r="B19" s="5" t="s">
        <v>278</v>
      </c>
      <c r="C19" s="5" t="s">
        <v>295</v>
      </c>
      <c r="D19" s="5">
        <v>1</v>
      </c>
      <c r="E19" s="5"/>
      <c r="F19" s="3"/>
      <c r="G19" s="3"/>
      <c r="H19" s="3">
        <f t="shared" si="0"/>
        <v>1</v>
      </c>
    </row>
    <row r="20" spans="1:8" ht="14.25">
      <c r="A20" s="10">
        <v>19</v>
      </c>
      <c r="B20" s="5" t="s">
        <v>278</v>
      </c>
      <c r="C20" s="5" t="s">
        <v>249</v>
      </c>
      <c r="D20" s="5">
        <v>45</v>
      </c>
      <c r="E20" s="5"/>
      <c r="F20" s="3"/>
      <c r="G20" s="3"/>
      <c r="H20" s="3">
        <f t="shared" si="0"/>
        <v>45</v>
      </c>
    </row>
    <row r="21" spans="1:8" ht="14.25">
      <c r="A21" s="10">
        <v>20</v>
      </c>
      <c r="B21" s="5" t="s">
        <v>278</v>
      </c>
      <c r="C21" s="5" t="s">
        <v>296</v>
      </c>
      <c r="D21" s="5">
        <v>1</v>
      </c>
      <c r="E21" s="5"/>
      <c r="F21" s="3"/>
      <c r="G21" s="3"/>
      <c r="H21" s="3">
        <f t="shared" si="0"/>
        <v>1</v>
      </c>
    </row>
    <row r="22" spans="1:8" ht="14.25">
      <c r="A22" s="10">
        <v>21</v>
      </c>
      <c r="B22" s="5" t="s">
        <v>278</v>
      </c>
      <c r="C22" s="5" t="s">
        <v>297</v>
      </c>
      <c r="D22" s="5">
        <v>1</v>
      </c>
      <c r="E22" s="5"/>
      <c r="F22" s="3"/>
      <c r="G22" s="3"/>
      <c r="H22" s="3">
        <f t="shared" si="0"/>
        <v>1</v>
      </c>
    </row>
    <row r="23" spans="1:8" ht="14.25">
      <c r="A23" s="10">
        <v>22</v>
      </c>
      <c r="B23" s="5" t="s">
        <v>278</v>
      </c>
      <c r="C23" s="5" t="s">
        <v>298</v>
      </c>
      <c r="D23" s="5">
        <v>34</v>
      </c>
      <c r="E23" s="5"/>
      <c r="F23" s="3"/>
      <c r="G23" s="3"/>
      <c r="H23" s="3">
        <f t="shared" si="0"/>
        <v>34</v>
      </c>
    </row>
    <row r="24" spans="1:8" ht="14.25">
      <c r="A24" s="10">
        <v>23</v>
      </c>
      <c r="B24" s="5" t="s">
        <v>278</v>
      </c>
      <c r="C24" s="5" t="s">
        <v>299</v>
      </c>
      <c r="D24" s="5">
        <v>9</v>
      </c>
      <c r="E24" s="5"/>
      <c r="F24" s="3"/>
      <c r="G24" s="3"/>
      <c r="H24" s="3">
        <f t="shared" si="0"/>
        <v>9</v>
      </c>
    </row>
    <row r="25" spans="1:8" ht="14.25">
      <c r="A25" s="10">
        <v>24</v>
      </c>
      <c r="B25" s="5" t="s">
        <v>278</v>
      </c>
      <c r="C25" s="5" t="s">
        <v>300</v>
      </c>
      <c r="D25" s="5">
        <v>1</v>
      </c>
      <c r="E25" s="5"/>
      <c r="F25" s="3"/>
      <c r="G25" s="3"/>
      <c r="H25" s="3">
        <f t="shared" si="0"/>
        <v>1</v>
      </c>
    </row>
    <row r="26" spans="1:8" ht="14.25">
      <c r="A26" s="10">
        <v>25</v>
      </c>
      <c r="B26" s="5" t="s">
        <v>278</v>
      </c>
      <c r="C26" s="5" t="s">
        <v>301</v>
      </c>
      <c r="D26" s="5">
        <v>4</v>
      </c>
      <c r="E26" s="5"/>
      <c r="F26" s="3"/>
      <c r="G26" s="3"/>
      <c r="H26" s="3">
        <f t="shared" si="0"/>
        <v>4</v>
      </c>
    </row>
    <row r="27" spans="1:8" ht="14.25">
      <c r="A27" s="10">
        <v>26</v>
      </c>
      <c r="B27" s="5" t="s">
        <v>278</v>
      </c>
      <c r="C27" s="5" t="s">
        <v>302</v>
      </c>
      <c r="D27" s="5">
        <v>1</v>
      </c>
      <c r="E27" s="5"/>
      <c r="F27" s="3"/>
      <c r="G27" s="3"/>
      <c r="H27" s="3">
        <f t="shared" si="0"/>
        <v>1</v>
      </c>
    </row>
    <row r="28" spans="1:8" ht="14.25">
      <c r="A28" s="10">
        <v>27</v>
      </c>
      <c r="B28" s="5" t="s">
        <v>278</v>
      </c>
      <c r="C28" s="5" t="s">
        <v>303</v>
      </c>
      <c r="D28" s="5">
        <v>2</v>
      </c>
      <c r="E28" s="5"/>
      <c r="F28" s="3"/>
      <c r="G28" s="3"/>
      <c r="H28" s="3">
        <f t="shared" si="0"/>
        <v>2</v>
      </c>
    </row>
    <row r="29" spans="1:8" ht="14.25">
      <c r="A29" s="10">
        <v>28</v>
      </c>
      <c r="B29" s="5" t="s">
        <v>278</v>
      </c>
      <c r="C29" s="5" t="s">
        <v>304</v>
      </c>
      <c r="D29" s="5">
        <v>6</v>
      </c>
      <c r="E29" s="5"/>
      <c r="F29" s="3"/>
      <c r="G29" s="3"/>
      <c r="H29" s="3">
        <f t="shared" si="0"/>
        <v>6</v>
      </c>
    </row>
    <row r="30" spans="1:8" ht="14.25">
      <c r="A30" s="10">
        <v>29</v>
      </c>
      <c r="B30" s="5" t="s">
        <v>278</v>
      </c>
      <c r="C30" s="5" t="s">
        <v>305</v>
      </c>
      <c r="D30" s="5">
        <v>2</v>
      </c>
      <c r="E30" s="5"/>
      <c r="F30" s="3"/>
      <c r="G30" s="3"/>
      <c r="H30" s="3">
        <f t="shared" si="0"/>
        <v>2</v>
      </c>
    </row>
    <row r="31" spans="1:8" ht="14.25">
      <c r="A31" s="10">
        <v>30</v>
      </c>
      <c r="B31" s="5" t="s">
        <v>278</v>
      </c>
      <c r="C31" s="5" t="s">
        <v>306</v>
      </c>
      <c r="D31" s="5">
        <v>2</v>
      </c>
      <c r="E31" s="5"/>
      <c r="F31" s="3"/>
      <c r="G31" s="3"/>
      <c r="H31" s="3">
        <f t="shared" si="0"/>
        <v>2</v>
      </c>
    </row>
    <row r="32" spans="1:8" ht="14.25">
      <c r="A32" s="10">
        <v>31</v>
      </c>
      <c r="B32" s="5" t="s">
        <v>278</v>
      </c>
      <c r="C32" s="5" t="s">
        <v>307</v>
      </c>
      <c r="D32" s="5">
        <v>18</v>
      </c>
      <c r="E32" s="5"/>
      <c r="F32" s="3"/>
      <c r="G32" s="3"/>
      <c r="H32" s="3">
        <f t="shared" si="0"/>
        <v>18</v>
      </c>
    </row>
    <row r="33" spans="1:8" ht="14.25">
      <c r="A33" s="10">
        <v>32</v>
      </c>
      <c r="B33" s="5" t="s">
        <v>278</v>
      </c>
      <c r="C33" s="5" t="s">
        <v>308</v>
      </c>
      <c r="D33" s="5">
        <v>35</v>
      </c>
      <c r="E33" s="5"/>
      <c r="F33" s="3"/>
      <c r="G33" s="3"/>
      <c r="H33" s="3">
        <f t="shared" si="0"/>
        <v>35</v>
      </c>
    </row>
    <row r="34" spans="1:8" ht="14.25">
      <c r="A34" s="10">
        <v>33</v>
      </c>
      <c r="B34" s="5" t="s">
        <v>278</v>
      </c>
      <c r="C34" s="5" t="s">
        <v>309</v>
      </c>
      <c r="D34" s="5">
        <v>3</v>
      </c>
      <c r="E34" s="5"/>
      <c r="F34" s="3"/>
      <c r="G34" s="3"/>
      <c r="H34" s="3">
        <f t="shared" si="0"/>
        <v>3</v>
      </c>
    </row>
    <row r="35" spans="1:8" ht="14.25">
      <c r="A35" s="10">
        <v>34</v>
      </c>
      <c r="B35" s="5" t="s">
        <v>278</v>
      </c>
      <c r="C35" s="5" t="s">
        <v>310</v>
      </c>
      <c r="D35" s="5">
        <v>3</v>
      </c>
      <c r="E35" s="5"/>
      <c r="F35" s="3"/>
      <c r="G35" s="3"/>
      <c r="H35" s="3">
        <f t="shared" si="0"/>
        <v>3</v>
      </c>
    </row>
    <row r="36" spans="1:8" ht="14.25">
      <c r="A36" s="10">
        <v>35</v>
      </c>
      <c r="B36" s="5" t="s">
        <v>278</v>
      </c>
      <c r="C36" s="5" t="s">
        <v>311</v>
      </c>
      <c r="D36" s="5">
        <v>1</v>
      </c>
      <c r="E36" s="5"/>
      <c r="F36" s="3"/>
      <c r="G36" s="3"/>
      <c r="H36" s="3">
        <f t="shared" si="0"/>
        <v>1</v>
      </c>
    </row>
    <row r="37" spans="1:8" ht="14.25">
      <c r="A37" s="10">
        <v>36</v>
      </c>
      <c r="B37" s="5" t="s">
        <v>278</v>
      </c>
      <c r="C37" s="5" t="s">
        <v>312</v>
      </c>
      <c r="D37" s="5">
        <v>1</v>
      </c>
      <c r="E37" s="5"/>
      <c r="F37" s="3"/>
      <c r="G37" s="3"/>
      <c r="H37" s="3">
        <f t="shared" si="0"/>
        <v>1</v>
      </c>
    </row>
    <row r="38" spans="1:8" ht="14.25">
      <c r="A38" s="10">
        <v>37</v>
      </c>
      <c r="B38" s="5" t="s">
        <v>278</v>
      </c>
      <c r="C38" s="5" t="s">
        <v>267</v>
      </c>
      <c r="D38" s="5">
        <v>0</v>
      </c>
      <c r="E38" s="5"/>
      <c r="F38" s="3"/>
      <c r="G38" s="3"/>
      <c r="H38" s="3">
        <f t="shared" si="0"/>
        <v>0</v>
      </c>
    </row>
    <row r="39" spans="1:8" ht="14.25">
      <c r="A39" s="10">
        <v>38</v>
      </c>
      <c r="B39" s="5" t="s">
        <v>278</v>
      </c>
      <c r="C39" s="5" t="s">
        <v>313</v>
      </c>
      <c r="D39" s="5">
        <v>1</v>
      </c>
      <c r="E39" s="5"/>
      <c r="F39" s="3"/>
      <c r="G39" s="3"/>
      <c r="H39" s="3">
        <f t="shared" si="0"/>
        <v>1</v>
      </c>
    </row>
    <row r="40" spans="1:8" ht="14.25">
      <c r="A40" s="10">
        <v>39</v>
      </c>
      <c r="B40" s="5" t="s">
        <v>278</v>
      </c>
      <c r="C40" s="5" t="s">
        <v>314</v>
      </c>
      <c r="D40" s="5">
        <v>52</v>
      </c>
      <c r="E40" s="5"/>
      <c r="F40" s="3"/>
      <c r="G40" s="3"/>
      <c r="H40" s="3">
        <f t="shared" si="0"/>
        <v>52</v>
      </c>
    </row>
    <row r="41" spans="1:8" ht="14.25">
      <c r="A41" s="10">
        <v>40</v>
      </c>
      <c r="B41" s="5" t="s">
        <v>278</v>
      </c>
      <c r="C41" s="5" t="s">
        <v>315</v>
      </c>
      <c r="D41" s="5">
        <v>29</v>
      </c>
      <c r="E41" s="5"/>
      <c r="F41" s="3"/>
      <c r="G41" s="3"/>
      <c r="H41" s="3">
        <f t="shared" si="0"/>
        <v>29</v>
      </c>
    </row>
    <row r="42" spans="1:8" ht="14.25">
      <c r="A42" s="10">
        <v>41</v>
      </c>
      <c r="B42" s="5" t="s">
        <v>278</v>
      </c>
      <c r="C42" s="5" t="s">
        <v>316</v>
      </c>
      <c r="D42" s="5">
        <v>2</v>
      </c>
      <c r="E42" s="5"/>
      <c r="F42" s="3"/>
      <c r="G42" s="3"/>
      <c r="H42" s="3">
        <f t="shared" si="0"/>
        <v>2</v>
      </c>
    </row>
    <row r="43" spans="1:8" ht="14.25">
      <c r="A43" s="10">
        <v>42</v>
      </c>
      <c r="B43" s="5" t="s">
        <v>278</v>
      </c>
      <c r="C43" s="5" t="s">
        <v>269</v>
      </c>
      <c r="D43" s="5">
        <v>206</v>
      </c>
      <c r="E43" s="5"/>
      <c r="F43" s="3"/>
      <c r="G43" s="3"/>
      <c r="H43" s="3">
        <f t="shared" si="0"/>
        <v>206</v>
      </c>
    </row>
    <row r="44" spans="1:8" ht="14.25">
      <c r="A44" s="10">
        <v>43</v>
      </c>
      <c r="B44" s="5" t="s">
        <v>278</v>
      </c>
      <c r="C44" s="5" t="s">
        <v>317</v>
      </c>
      <c r="D44" s="5">
        <v>1</v>
      </c>
      <c r="E44" s="5"/>
      <c r="F44" s="3"/>
      <c r="G44" s="3"/>
      <c r="H44" s="3">
        <f t="shared" si="0"/>
        <v>1</v>
      </c>
    </row>
    <row r="45" spans="1:8" ht="14.25">
      <c r="A45" s="10">
        <v>44</v>
      </c>
      <c r="B45" s="5" t="s">
        <v>278</v>
      </c>
      <c r="C45" s="5" t="s">
        <v>318</v>
      </c>
      <c r="D45" s="5">
        <v>2</v>
      </c>
      <c r="E45" s="5"/>
      <c r="F45" s="3"/>
      <c r="G45" s="3"/>
      <c r="H45" s="3">
        <f t="shared" si="0"/>
        <v>2</v>
      </c>
    </row>
    <row r="46" spans="1:8" ht="14.25">
      <c r="A46" s="10">
        <v>45</v>
      </c>
      <c r="B46" s="5" t="s">
        <v>278</v>
      </c>
      <c r="C46" s="5" t="s">
        <v>319</v>
      </c>
      <c r="D46" s="5">
        <v>3</v>
      </c>
      <c r="E46" s="5"/>
      <c r="F46" s="3"/>
      <c r="G46" s="3"/>
      <c r="H46" s="3">
        <f t="shared" si="0"/>
        <v>3</v>
      </c>
    </row>
    <row r="47" spans="1:8" ht="14.25">
      <c r="A47" s="10">
        <v>46</v>
      </c>
      <c r="B47" s="5" t="s">
        <v>278</v>
      </c>
      <c r="C47" s="5" t="s">
        <v>320</v>
      </c>
      <c r="D47" s="5">
        <v>1</v>
      </c>
      <c r="E47" s="5"/>
      <c r="F47" s="3"/>
      <c r="G47" s="3"/>
      <c r="H47" s="3">
        <f t="shared" si="0"/>
        <v>1</v>
      </c>
    </row>
    <row r="48" spans="1:8" ht="14.25">
      <c r="A48" s="10">
        <v>47</v>
      </c>
      <c r="B48" s="5" t="s">
        <v>278</v>
      </c>
      <c r="C48" s="5" t="s">
        <v>321</v>
      </c>
      <c r="D48" s="5">
        <v>30</v>
      </c>
      <c r="E48" s="5"/>
      <c r="F48" s="3"/>
      <c r="G48" s="3"/>
      <c r="H48" s="3">
        <f t="shared" si="0"/>
        <v>30</v>
      </c>
    </row>
    <row r="49" spans="1:8" ht="14.25">
      <c r="A49" s="10">
        <v>48</v>
      </c>
      <c r="B49" s="5" t="s">
        <v>278</v>
      </c>
      <c r="C49" s="5" t="s">
        <v>322</v>
      </c>
      <c r="D49" s="5">
        <v>12</v>
      </c>
      <c r="E49" s="5"/>
      <c r="F49" s="3"/>
      <c r="G49" s="3"/>
      <c r="H49" s="3">
        <f t="shared" si="0"/>
        <v>12</v>
      </c>
    </row>
    <row r="50" spans="1:8" ht="14.25">
      <c r="A50" s="10">
        <v>49</v>
      </c>
      <c r="B50" s="5" t="s">
        <v>278</v>
      </c>
      <c r="C50" s="5" t="s">
        <v>323</v>
      </c>
      <c r="D50" s="5">
        <v>39</v>
      </c>
      <c r="E50" s="5"/>
      <c r="F50" s="3"/>
      <c r="G50" s="3"/>
      <c r="H50" s="3">
        <f t="shared" si="0"/>
        <v>39</v>
      </c>
    </row>
    <row r="51" spans="1:8" ht="14.25">
      <c r="A51" s="10">
        <v>50</v>
      </c>
      <c r="B51" s="5" t="s">
        <v>278</v>
      </c>
      <c r="C51" s="5" t="s">
        <v>324</v>
      </c>
      <c r="D51" s="5">
        <v>30</v>
      </c>
      <c r="E51" s="5"/>
      <c r="F51" s="3"/>
      <c r="G51" s="3"/>
      <c r="H51" s="3">
        <f t="shared" si="0"/>
        <v>30</v>
      </c>
    </row>
    <row r="52" spans="1:8" ht="14.25">
      <c r="A52" s="10">
        <v>51</v>
      </c>
      <c r="B52" s="5" t="s">
        <v>278</v>
      </c>
      <c r="C52" s="5" t="s">
        <v>325</v>
      </c>
      <c r="D52" s="5">
        <v>20</v>
      </c>
      <c r="E52" s="5"/>
      <c r="F52" s="3"/>
      <c r="G52" s="3"/>
      <c r="H52" s="3">
        <f t="shared" si="0"/>
        <v>20</v>
      </c>
    </row>
    <row r="53" spans="1:8" ht="14.25">
      <c r="A53" s="10">
        <v>52</v>
      </c>
      <c r="B53" s="5" t="s">
        <v>278</v>
      </c>
      <c r="C53" s="5" t="s">
        <v>326</v>
      </c>
      <c r="D53" s="5">
        <v>4</v>
      </c>
      <c r="E53" s="5"/>
      <c r="F53" s="3"/>
      <c r="G53" s="3"/>
      <c r="H53" s="3">
        <f t="shared" si="0"/>
        <v>4</v>
      </c>
    </row>
    <row r="54" spans="1:8" ht="14.25">
      <c r="A54" s="10">
        <v>53</v>
      </c>
      <c r="B54" s="5" t="s">
        <v>278</v>
      </c>
      <c r="C54" s="5" t="s">
        <v>327</v>
      </c>
      <c r="D54" s="5">
        <v>9</v>
      </c>
      <c r="E54" s="5"/>
      <c r="F54" s="3"/>
      <c r="G54" s="3"/>
      <c r="H54" s="3">
        <f t="shared" si="0"/>
        <v>9</v>
      </c>
    </row>
    <row r="55" spans="1:8" ht="14.25">
      <c r="A55" s="10">
        <v>54</v>
      </c>
      <c r="B55" s="5" t="s">
        <v>278</v>
      </c>
      <c r="C55" s="5" t="s">
        <v>328</v>
      </c>
      <c r="D55" s="5">
        <v>5</v>
      </c>
      <c r="E55" s="5"/>
      <c r="F55" s="3"/>
      <c r="G55" s="3"/>
      <c r="H55" s="3">
        <f t="shared" si="0"/>
        <v>5</v>
      </c>
    </row>
    <row r="56" spans="1:8" ht="14.25">
      <c r="A56" s="10">
        <v>55</v>
      </c>
      <c r="B56" s="5" t="s">
        <v>278</v>
      </c>
      <c r="C56" s="5" t="s">
        <v>329</v>
      </c>
      <c r="D56" s="5">
        <v>3</v>
      </c>
      <c r="E56" s="5"/>
      <c r="F56" s="3"/>
      <c r="G56" s="3"/>
      <c r="H56" s="3">
        <f t="shared" si="0"/>
        <v>3</v>
      </c>
    </row>
    <row r="57" spans="1:8" ht="14.25">
      <c r="A57" s="10">
        <v>56</v>
      </c>
      <c r="B57" s="5" t="s">
        <v>278</v>
      </c>
      <c r="C57" s="5" t="s">
        <v>330</v>
      </c>
      <c r="D57" s="5">
        <v>8</v>
      </c>
      <c r="E57" s="5"/>
      <c r="F57" s="3"/>
      <c r="G57" s="3"/>
      <c r="H57" s="3">
        <f t="shared" si="0"/>
        <v>8</v>
      </c>
    </row>
    <row r="58" spans="1:8" ht="14.25">
      <c r="A58" s="10">
        <v>57</v>
      </c>
      <c r="B58" s="5" t="s">
        <v>278</v>
      </c>
      <c r="C58" s="5" t="s">
        <v>331</v>
      </c>
      <c r="D58" s="5">
        <v>1</v>
      </c>
      <c r="E58" s="5"/>
      <c r="F58" s="3"/>
      <c r="G58" s="3"/>
      <c r="H58" s="3">
        <f t="shared" si="0"/>
        <v>1</v>
      </c>
    </row>
    <row r="59" spans="1:8" ht="14.25">
      <c r="A59" s="10">
        <v>58</v>
      </c>
      <c r="B59" s="5" t="s">
        <v>278</v>
      </c>
      <c r="C59" s="5" t="s">
        <v>332</v>
      </c>
      <c r="D59" s="5">
        <v>1</v>
      </c>
      <c r="E59" s="5"/>
      <c r="F59" s="3"/>
      <c r="G59" s="3"/>
      <c r="H59" s="3">
        <f t="shared" si="0"/>
        <v>1</v>
      </c>
    </row>
    <row r="60" spans="1:8" ht="14.25">
      <c r="A60" s="10">
        <v>59</v>
      </c>
      <c r="B60" s="5" t="s">
        <v>278</v>
      </c>
      <c r="C60" s="5" t="s">
        <v>333</v>
      </c>
      <c r="D60" s="5">
        <v>4</v>
      </c>
      <c r="E60" s="5"/>
      <c r="F60" s="3"/>
      <c r="G60" s="3"/>
      <c r="H60" s="3">
        <f t="shared" si="0"/>
        <v>4</v>
      </c>
    </row>
    <row r="61" spans="1:8" ht="14.25">
      <c r="A61" s="10">
        <v>60</v>
      </c>
      <c r="B61" s="5" t="s">
        <v>278</v>
      </c>
      <c r="C61" s="5" t="s">
        <v>334</v>
      </c>
      <c r="D61" s="5">
        <v>1</v>
      </c>
      <c r="E61" s="5"/>
      <c r="F61" s="3"/>
      <c r="G61" s="3"/>
      <c r="H61" s="3">
        <f t="shared" si="0"/>
        <v>1</v>
      </c>
    </row>
    <row r="62" spans="1:8" ht="14.25">
      <c r="A62" s="10">
        <v>61</v>
      </c>
      <c r="B62" s="5" t="s">
        <v>278</v>
      </c>
      <c r="C62" s="5" t="s">
        <v>335</v>
      </c>
      <c r="D62" s="5">
        <v>53</v>
      </c>
      <c r="E62" s="5"/>
      <c r="F62" s="3"/>
      <c r="G62" s="3">
        <f>20+21</f>
        <v>41</v>
      </c>
      <c r="H62" s="3">
        <f t="shared" si="0"/>
        <v>12</v>
      </c>
    </row>
    <row r="63" spans="1:8" ht="14.25">
      <c r="A63" s="10">
        <v>62</v>
      </c>
      <c r="B63" s="5" t="s">
        <v>278</v>
      </c>
      <c r="C63" s="5" t="s">
        <v>336</v>
      </c>
      <c r="D63" s="5">
        <v>1</v>
      </c>
      <c r="E63" s="5"/>
      <c r="F63" s="3"/>
      <c r="G63" s="3"/>
      <c r="H63" s="3">
        <f t="shared" si="0"/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2010-03-15T11:23:23Z</cp:lastPrinted>
  <dcterms:created xsi:type="dcterms:W3CDTF">2010-02-26T08:26:25Z</dcterms:created>
  <dcterms:modified xsi:type="dcterms:W3CDTF">2010-03-16T12:09:21Z</dcterms:modified>
  <cp:category/>
  <cp:version/>
  <cp:contentType/>
  <cp:contentStatus/>
</cp:coreProperties>
</file>